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rm 10" sheetId="1" r:id="rId1"/>
    <sheet name="Telefon" sheetId="2" r:id="rId2"/>
    <sheet name="Tavanı Aşan Teklif Formu" sheetId="3" r:id="rId3"/>
    <sheet name="Form(23)" sheetId="4" r:id="rId4"/>
    <sheet name="Form(24)" sheetId="5" r:id="rId5"/>
    <sheet name="F27-1" sheetId="6" r:id="rId6"/>
    <sheet name="F27-2" sheetId="7" r:id="rId7"/>
    <sheet name="F-27(3)" sheetId="8" r:id="rId8"/>
    <sheet name="F-27(4)" sheetId="9" r:id="rId9"/>
  </sheets>
  <externalReferences>
    <externalReference r:id="rId12"/>
    <externalReference r:id="rId13"/>
    <externalReference r:id="rId14"/>
  </externalReferences>
  <definedNames>
    <definedName name="AsamaAd">'Form 10'!$G$10</definedName>
    <definedName name="BaslaSatir" localSheetId="7">'F-27(3)'!$B$8</definedName>
    <definedName name="BaslaSatir" localSheetId="8">'F-27(4)'!$B$8</definedName>
    <definedName name="BaslaSatir" localSheetId="5">'F27-1'!$A$9</definedName>
    <definedName name="BaslaSatir" localSheetId="6">'F27-2'!$A$9</definedName>
    <definedName name="BaslaSatir" localSheetId="4">'Form(24)'!$F$10</definedName>
    <definedName name="BaslaSatir">'Form(23)'!$B$8</definedName>
    <definedName name="BaslaYil0">#REF!</definedName>
    <definedName name="BaslaYil1">#REF!</definedName>
    <definedName name="BaslaYil2">#REF!</definedName>
    <definedName name="BirimAd">'Form 10'!$D$6</definedName>
    <definedName name="ButceYil" localSheetId="5">'F27-1'!$A$4</definedName>
    <definedName name="ButceYil" localSheetId="4">'Form(24)'!$E$4</definedName>
    <definedName name="ButceYil">#REF!</definedName>
    <definedName name="ButceYili" localSheetId="6">'F27-2'!$A$4</definedName>
    <definedName name="ButceYili">'F27-1'!$A$4</definedName>
    <definedName name="DonerSermaye" localSheetId="7">'F-27(3)'!$C$1</definedName>
    <definedName name="DonerSermaye" localSheetId="8">'F-27(4)'!$C$1</definedName>
    <definedName name="DonerSermaye">'Form(23)'!$C$1</definedName>
    <definedName name="DonerSermayeAdi" localSheetId="6">'F27-2'!$A$6</definedName>
    <definedName name="DonerSermayeAdi">'F27-1'!$A$6</definedName>
    <definedName name="DSermayeAdi" localSheetId="4">'Form(24)'!$E$6</definedName>
    <definedName name="DSermayeAdi">#REF!</definedName>
    <definedName name="KodBasla">#REF!</definedName>
    <definedName name="KurumAd" localSheetId="5">#REF!</definedName>
    <definedName name="KurumAd" localSheetId="6">#REF!</definedName>
    <definedName name="KurumAd" localSheetId="4">'Form(24)'!$E$5</definedName>
    <definedName name="KurumAd">#REF!</definedName>
    <definedName name="KurumAdi" localSheetId="7">'F-27(3)'!$B$1</definedName>
    <definedName name="KurumAdi" localSheetId="8">'F-27(4)'!$B$1</definedName>
    <definedName name="KurumAdi" localSheetId="5">'F27-1'!$A$5</definedName>
    <definedName name="KurumAdi" localSheetId="6">'F27-2'!$A$5</definedName>
    <definedName name="KurumAdi">'Form(23)'!$B$1</definedName>
    <definedName name="_xlnm.Print_Area" localSheetId="5">'F27-1'!$B$2:$N$42</definedName>
    <definedName name="_xlnm.Print_Area" localSheetId="6">'F27-2'!$B$2:$M$20</definedName>
    <definedName name="_xlnm.Print_Titles" localSheetId="0">'Form 10'!$9:$10</definedName>
    <definedName name="Yil" localSheetId="7">'F-27(3)'!$D$1</definedName>
    <definedName name="Yil" localSheetId="8">'F-27(4)'!$D$1</definedName>
    <definedName name="Yil">'Form(23)'!$D$1</definedName>
  </definedNames>
  <calcPr fullCalcOnLoad="1"/>
</workbook>
</file>

<file path=xl/sharedStrings.xml><?xml version="1.0" encoding="utf-8"?>
<sst xmlns="http://schemas.openxmlformats.org/spreadsheetml/2006/main" count="440" uniqueCount="283">
  <si>
    <t>GELİRLER</t>
  </si>
  <si>
    <t>MAL VE HİZMET GELİRLERİ (Toplam)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</si>
  <si>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</si>
  <si>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</si>
  <si>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</si>
  <si>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</si>
  <si>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</si>
  <si>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</si>
  <si>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</si>
  <si>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İmalat, Yenileştirme, Bakım, Onarım ve Kurtarma Gelirleri</t>
  </si>
  <si>
    <t>Proje, Araştırma ve Geliştirme Gelirleri</t>
  </si>
  <si>
    <t>Eğitim ve Danışmanlık Gelirleri</t>
  </si>
  <si>
    <t>Sınav, Ölçme ve Değerlendirme Gelirleri</t>
  </si>
  <si>
    <t>Muayene, Ölçüm, Kontrol ve Denetim Gelirleri</t>
  </si>
  <si>
    <t>Tasfiye Edilecek Eşya ve Hurda Satış Gelirleri</t>
  </si>
  <si>
    <t>Pay Niteliğinde Elde Edilen Gelirler</t>
  </si>
  <si>
    <t>Diğer Mal ve Hizmet Gelirleri</t>
  </si>
  <si>
    <t>ALINAN BAĞIŞ VE YARDIMLAR (Toplam)</t>
  </si>
  <si>
    <t>Yurtdışından Alınan Bağış ve Yardımlar</t>
  </si>
  <si>
    <t>Cari</t>
  </si>
  <si>
    <t>Sermaye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</si>
  <si>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</si>
  <si>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</si>
  <si>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</si>
  <si>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</si>
  <si>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SERMAYE GELİRLERİ (Toplam)</t>
  </si>
  <si>
    <t>Taşınır Satış Gelirleri</t>
  </si>
  <si>
    <t>Menkul Kıymet ve Varlık Satış Gelirleri</t>
  </si>
  <si>
    <t>VERİLEN BORÇLARDAN KAYNAKLANAN ALACAKLARDAN TAHSİLAT (Toplam)</t>
  </si>
  <si>
    <t>DİĞER GELİRLER (Toplam)</t>
  </si>
  <si>
    <t>Faiz Gelirleri</t>
  </si>
  <si>
    <t>Alınan Paylar</t>
  </si>
  <si>
    <t>Para Cezaları</t>
  </si>
  <si>
    <t>Kira Gelirleri</t>
  </si>
  <si>
    <t>Fazla ve Yersiz Ödemelerden Kaynaklanan Gelirler</t>
  </si>
  <si>
    <t>Diğer Çeşitli Gelirler</t>
  </si>
  <si>
    <t>GİDERLER</t>
  </si>
  <si>
    <t>PERSONEL GİDERLERİ (Toplam)</t>
  </si>
  <si>
    <t>Memurlar</t>
  </si>
  <si>
    <t>Sözleşmeli Personel</t>
  </si>
  <si>
    <t>İşçiler</t>
  </si>
  <si>
    <t>Geçici Süreli Çalışanlar</t>
  </si>
  <si>
    <t>EK ÖDEME (Toplam)</t>
  </si>
  <si>
    <t>Kârdan Ödenen Ek Ödemeler</t>
  </si>
  <si>
    <t>Hasılat Üzerinden Ödenen Ek Ödemeler</t>
  </si>
  <si>
    <t>Diğer Ek Ödemeler</t>
  </si>
  <si>
    <t>SOSYAL GÜVENLİK KURUMLARINA DEVLET PRİMİ GİDERLERİ (Toplam)</t>
  </si>
  <si>
    <t>Diğer Personel</t>
  </si>
  <si>
    <t>MAL VE HİZMET ALIM GİDERLERİ (Toplam)</t>
  </si>
  <si>
    <t>Üretime Yönelik Mal ve Malzeme Alımları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</si>
  <si>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</si>
  <si>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</si>
  <si>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</si>
  <si>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</si>
  <si>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</si>
  <si>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Mal, Gayrimaddi Hak Alım, Bakım ve Onarım Giderleri</t>
  </si>
  <si>
    <t>Gayrimenkul Mal Bakım ve Onarım Giderleri</t>
  </si>
  <si>
    <t>Tedavi ve Cenaze Giderleri</t>
  </si>
  <si>
    <t>CARİ TRANSFERLER (Toplam)</t>
  </si>
  <si>
    <t>Görev Zararları</t>
  </si>
  <si>
    <t>Kâr Amacı Gütmeyen Kuruluşlara Yapılan Transferler</t>
  </si>
  <si>
    <t>Hane Halkına Yapılan Transferler</t>
  </si>
  <si>
    <t>Yurtdışına Yapılan Transferler</t>
  </si>
  <si>
    <t>Gelirlerden ve Kârlardan Ayrılan Paylar</t>
  </si>
  <si>
    <t>Diğer Transferler</t>
  </si>
  <si>
    <t>SERMAYE GİDERLERİ (Toplam)</t>
  </si>
  <si>
    <t>Mamul Mal Alımları (Mefruşat, makine ve teçhizat, taşıt, iş makinası, yayın)</t>
  </si>
  <si>
    <t>Menkul Sermaye Üretim Giderleri</t>
  </si>
  <si>
    <t>Gayri Maddi Hak Alımları</t>
  </si>
  <si>
    <t>Gayrimenkul Alımları ve Kamulaştırma Giderleri</t>
  </si>
  <si>
    <t>Gayrimenkul Sermaye Üretim Giderleri</t>
  </si>
  <si>
    <t>Menkul Malların Büyük Onarım Giderleri</t>
  </si>
  <si>
    <t>Gayrimenkul Büyük Onarım Giderleri</t>
  </si>
  <si>
    <t>Diğer Sermaye Giderleri</t>
  </si>
  <si>
    <t>SERMAYE TRANSFERLERİ (Toplam)</t>
  </si>
  <si>
    <t>Yurt içi Sermaye Transferleri</t>
  </si>
  <si>
    <t>Yurt dışı Sermaye Transferleri</t>
  </si>
  <si>
    <t>BORÇ VERME VE GERİ ÖDEME (Toplam)</t>
  </si>
  <si>
    <t>DİĞER GİDERLER (Toplam)</t>
  </si>
  <si>
    <t>MALİ YÜKÜMLÜLÜKLER</t>
  </si>
  <si>
    <t>Hazine Payı</t>
  </si>
  <si>
    <t>Ar-ge Payı</t>
  </si>
  <si>
    <t>Diğer</t>
  </si>
  <si>
    <t>FİNANSMAN DURUMU</t>
  </si>
  <si>
    <t>NAKİT (Kasa-Banka)</t>
  </si>
  <si>
    <t>BORÇ</t>
  </si>
  <si>
    <t>Firma Borçları</t>
  </si>
  <si>
    <t>Personel Borçları</t>
  </si>
  <si>
    <t>Diğer Borçlar</t>
  </si>
  <si>
    <t>ALACAK</t>
  </si>
  <si>
    <t>TOPLAM</t>
  </si>
  <si>
    <t>DÖNER SERMAYE İŞLETMELERİ GENEL MALİ DURUM FORMU</t>
  </si>
  <si>
    <t xml:space="preserve">BURSA ULUDAĞ ÜNİVERSİTESİ </t>
  </si>
  <si>
    <t>DÖNER SERMAYE ADI: Döner Sermaye İşletme Müdürlüğü</t>
  </si>
  <si>
    <t>FON GELİR-GİDER CETVELİ</t>
  </si>
  <si>
    <t>BÜTÇE YILI</t>
  </si>
  <si>
    <t>:</t>
  </si>
  <si>
    <t>KURUM ADI</t>
  </si>
  <si>
    <t>FON ADI</t>
  </si>
  <si>
    <t>Döner Sermaye İşletme Müdürlüğü</t>
  </si>
  <si>
    <t>(TL)</t>
  </si>
  <si>
    <t>AÇIKLAMALAR</t>
  </si>
  <si>
    <t>GERÇEKLEŞME</t>
  </si>
  <si>
    <t>ÖDENEK</t>
  </si>
  <si>
    <t>HAZİRAN SONU GERÇEKLEŞME</t>
  </si>
  <si>
    <t>YIL SONU TAHMİNİ</t>
  </si>
  <si>
    <t>BÜTÇE TEKLİFİ</t>
  </si>
  <si>
    <t>BÜTÇE TAHMİNİ</t>
  </si>
  <si>
    <t>GİDERLER TOPLAMI (I+II+III)</t>
  </si>
  <si>
    <t>I</t>
  </si>
  <si>
    <t xml:space="preserve">CARİ GİDERLER TOPLAMI </t>
  </si>
  <si>
    <t>PERSONEL GİDERLERİ</t>
  </si>
  <si>
    <t>DİĞER CARİ GİDERLER</t>
  </si>
  <si>
    <t>II</t>
  </si>
  <si>
    <t>YATIRIM GİDERLERİ</t>
  </si>
  <si>
    <t>III</t>
  </si>
  <si>
    <t>TRANSFER GİDERLERİ</t>
  </si>
  <si>
    <t>GELİRLER TOPLAMI (I+II)</t>
  </si>
  <si>
    <t>FAALİYET ALANI İLE İLGİLİ İŞ VE HİZMETLER KARŞILIĞI ELDE EDİLEN GELİRLER</t>
  </si>
  <si>
    <t>DİĞER GELİRLER</t>
  </si>
  <si>
    <t xml:space="preserve">KASA-BANKA </t>
  </si>
  <si>
    <t>PERSONEL SAYISI VE MALİYETİ, HİZMET ALIMI SURETİYLE TEMİN EDİLEN ELEMAN SAYISI VE MALİYETİ, ÖĞRENCİ SAYISI</t>
  </si>
  <si>
    <t>Döner Sermaye</t>
  </si>
  <si>
    <t>Özel Bütçe</t>
  </si>
  <si>
    <t>Kadrolu Personel</t>
  </si>
  <si>
    <t>Uzman Doktor</t>
  </si>
  <si>
    <t>Sayısı</t>
  </si>
  <si>
    <t>Toplam Maliyeti</t>
  </si>
  <si>
    <t>Asistan</t>
  </si>
  <si>
    <t>Klinisyen Diş Doktoru</t>
  </si>
  <si>
    <t>Pratisyen</t>
  </si>
  <si>
    <t>Hemşire</t>
  </si>
  <si>
    <t>Ebe</t>
  </si>
  <si>
    <t>Tıbbi Sekreter</t>
  </si>
  <si>
    <t>Diğer Sağlık Hizmetleri Personeli</t>
  </si>
  <si>
    <t>Teknik Hizmetler Sınıfı Personeli</t>
  </si>
  <si>
    <t>Genel İdare Hizmetleri Sınıfı Personeli</t>
  </si>
  <si>
    <t>Yardımcı Hizmetler Sınıfı Personeli</t>
  </si>
  <si>
    <t>4/B'li Personel</t>
  </si>
  <si>
    <t>Geçici Görevlendirme Suretiyle Çalıştırılan Personel</t>
  </si>
  <si>
    <t>Hizmet Alımı Suretiyle Temin Edilen Eleman</t>
  </si>
  <si>
    <t>5a</t>
  </si>
  <si>
    <r>
      <t xml:space="preserve">Öğrenci (İntern)- </t>
    </r>
    <r>
      <rPr>
        <sz val="10"/>
        <color indexed="10"/>
        <rFont val="Tahoma"/>
        <family val="2"/>
      </rPr>
      <t>Tıp Fakültesi Tarafından Doldurulacaktır</t>
    </r>
  </si>
  <si>
    <t>Toplam Personel</t>
  </si>
  <si>
    <t>Toplam Maliyet</t>
  </si>
  <si>
    <t>PERSONEL GİDERLERİ ÖZET</t>
  </si>
  <si>
    <t>2019
(Haziran Sonu)</t>
  </si>
  <si>
    <t>2020
(Tahmin)</t>
  </si>
  <si>
    <t>Maaş</t>
  </si>
  <si>
    <t>Yolluk</t>
  </si>
  <si>
    <t>Nöbet Ücreti</t>
  </si>
  <si>
    <t>Ek Ödeme</t>
  </si>
  <si>
    <t>Mesai İçi</t>
  </si>
  <si>
    <t>Mesai Dışı</t>
  </si>
  <si>
    <t>4/B Statüsündeki Personel</t>
  </si>
  <si>
    <t>BURSA ULUDAĞ ÜNİVERSİTESİ</t>
  </si>
  <si>
    <t>POLİKLİNİK, AMELİYAT, YATAK, YATAN HASTA VERİLERİ</t>
  </si>
  <si>
    <t>Poliklinik, Ameliyat, Yatak, Yatan Hasta Verileri</t>
  </si>
  <si>
    <t>Toplam Poliklinik (Acil Dahil) Sayısı</t>
  </si>
  <si>
    <t>Toplam Acil Poliklinik Sayısı</t>
  </si>
  <si>
    <t>Toplam Ameliyat Sayısı</t>
  </si>
  <si>
    <t>A Grubu</t>
  </si>
  <si>
    <t>B-C Grubu</t>
  </si>
  <si>
    <t>D-E Grubu</t>
  </si>
  <si>
    <t>Organ Transplasyon</t>
  </si>
  <si>
    <t>Yatak Sayısı</t>
  </si>
  <si>
    <t>Yoğun Bakım Yatak Sayısı</t>
  </si>
  <si>
    <t>Diğer Yatak Sayısı</t>
  </si>
  <si>
    <t>Toplam Yoğun Bakım Yatak Sayısı</t>
  </si>
  <si>
    <t>Yatan Hasta Sayısı</t>
  </si>
  <si>
    <t>Toplam Yatış Süresi</t>
  </si>
  <si>
    <t>TIBBİ, LABORATUAR MALZEMESİ VE İLAÇ VERİLERİ</t>
  </si>
  <si>
    <t>Tıbbı, Laboratuar Malzemesi ve İlaç Verileri</t>
  </si>
  <si>
    <t>Önceki Yıldan Devreden</t>
  </si>
  <si>
    <t>Tıbbi Malzeme</t>
  </si>
  <si>
    <t>Laboratuar Malzemesi</t>
  </si>
  <si>
    <t>İlaç</t>
  </si>
  <si>
    <t>Alımlar</t>
  </si>
  <si>
    <t>Giderler (Kullanımlar)</t>
  </si>
  <si>
    <t>BİRİMLERİN HİZMET MALİYETİNİN TESPİTİNE İLİŞKİN BİLGİ FORMU</t>
  </si>
  <si>
    <t xml:space="preserve">BİRİM ADI </t>
  </si>
  <si>
    <t>STRATEJİ GELİŞTİRME DAİRE BAŞKANLIĞI</t>
  </si>
  <si>
    <t>AÇIKLAMA</t>
  </si>
  <si>
    <t>YIL SONU GERÇEKLEŞME</t>
  </si>
  <si>
    <t>HAZİRAN GERÇEKLEŞME</t>
  </si>
  <si>
    <t>TEKLİF</t>
  </si>
  <si>
    <t xml:space="preserve">  I. PERSONEL</t>
  </si>
  <si>
    <r>
      <t xml:space="preserve">     1. Kadrolu personel sayısı</t>
    </r>
    <r>
      <rPr>
        <sz val="10"/>
        <color indexed="10"/>
        <rFont val="Tahoma"/>
        <family val="2"/>
      </rPr>
      <t xml:space="preserve"> (Birimin kendi kadrosunda yer alan akademik ve idari personel sayısı yazılmalıdır.)</t>
    </r>
  </si>
  <si>
    <r>
      <t xml:space="preserve">     2. Sözleşmeli personel sayısı </t>
    </r>
    <r>
      <rPr>
        <sz val="10"/>
        <color indexed="10"/>
        <rFont val="Tahoma"/>
        <family val="2"/>
      </rPr>
      <t>(01.2 ekonomik kodundan ödeme yapan 4/B ve yabancı uyruklu personeli olan birimler)</t>
    </r>
  </si>
  <si>
    <r>
      <t xml:space="preserve">     3. Geçici işçi sayısı (Adam/Ay-Kişi) </t>
    </r>
    <r>
      <rPr>
        <sz val="10"/>
        <color indexed="10"/>
        <rFont val="Tahoma"/>
        <family val="2"/>
      </rPr>
      <t>(YOK)</t>
    </r>
  </si>
  <si>
    <r>
      <t xml:space="preserve">     4. Sürekli İşçi sayısı</t>
    </r>
    <r>
      <rPr>
        <sz val="10"/>
        <color indexed="10"/>
        <rFont val="Tahoma"/>
        <family val="2"/>
      </rPr>
      <t xml:space="preserve"> (Ziraat Fakültesi, Sağlık Uygulama ve Araştırma Merkezi, İdari ve Mali İşler Dai. Bşk. dolduracaktır.)</t>
    </r>
  </si>
  <si>
    <t xml:space="preserve"> II. YOLLUKLAR</t>
  </si>
  <si>
    <r>
      <t xml:space="preserve">     1. Yurtiçi geçici görevlendirme sayısı </t>
    </r>
    <r>
      <rPr>
        <sz val="10"/>
        <color indexed="10"/>
        <rFont val="Tahoma"/>
        <family val="2"/>
      </rPr>
      <t>(Her bir personel için yapılan görevlendirme ayrı ayrı yazılmalıdır.)</t>
    </r>
  </si>
  <si>
    <t xml:space="preserve">     2. Yurtiçi geçici görev süresi (gün)</t>
  </si>
  <si>
    <t xml:space="preserve">     3. Yurtiçi sürekli görev yolluğu alan personel sayısı</t>
  </si>
  <si>
    <t xml:space="preserve">     4. Yurtdışı geçici görevlendirme sayısı</t>
  </si>
  <si>
    <t xml:space="preserve">     5. Yurtdışı geçici görev süresi (gün)</t>
  </si>
  <si>
    <t xml:space="preserve">     6. Yurtdışı sürekli görev yolluğu alan personel sayısı</t>
  </si>
  <si>
    <t xml:space="preserve">     7. Yolluk karşılığı tazminat alan personel sayısı</t>
  </si>
  <si>
    <t xml:space="preserve">     8. Ticari taşıtlardan yararlanan personel sayısı</t>
  </si>
  <si>
    <t>III. HİZMET ALIMLARI VE BAKIM ONARIM GİDERLERİ</t>
  </si>
  <si>
    <r>
      <t xml:space="preserve">     1. Hizmet binalarının toplam kapalı mekan (m2) </t>
    </r>
    <r>
      <rPr>
        <sz val="10"/>
        <color indexed="10"/>
        <rFont val="Tahoma"/>
        <family val="2"/>
      </rPr>
      <t>(Tüm birimler Yapı İşleri Teknik Dai. Bşk.'dan öğrenerek girmelidir.)</t>
    </r>
  </si>
  <si>
    <r>
      <t xml:space="preserve">     2. Kiralanan bina sayısı </t>
    </r>
    <r>
      <rPr>
        <sz val="10"/>
        <color indexed="10"/>
        <rFont val="Tahoma"/>
        <family val="2"/>
      </rPr>
      <t>(Yapı İşleri ve Teknik Dai. Bşk. doldurmalıdır.)</t>
    </r>
  </si>
  <si>
    <r>
      <t xml:space="preserve">     3. Kiralanan bina kullanım alanı (m2) </t>
    </r>
    <r>
      <rPr>
        <sz val="10"/>
        <color indexed="10"/>
        <rFont val="Tahoma"/>
        <family val="2"/>
      </rPr>
      <t>(Yapı İşleri ve Teknik Dai. Bşk. doldurmalıdır.)</t>
    </r>
  </si>
  <si>
    <r>
      <t xml:space="preserve">     4. Kiralanan binaların yıllık kira bedelleri </t>
    </r>
    <r>
      <rPr>
        <sz val="10"/>
        <color indexed="10"/>
        <rFont val="Tahoma"/>
        <family val="2"/>
      </rPr>
      <t>(İlgili Birimler tarafından doldurulmalıdır.)</t>
    </r>
  </si>
  <si>
    <r>
      <t xml:space="preserve">     5. Kiralanan taşıt sayısı </t>
    </r>
    <r>
      <rPr>
        <sz val="10"/>
        <color indexed="10"/>
        <rFont val="Tahoma"/>
        <family val="2"/>
      </rPr>
      <t>(İdari ve Mali İşler Dai. Bşk. Tarafından doldurulmalıdır.)</t>
    </r>
  </si>
  <si>
    <r>
      <t xml:space="preserve">     6. Kiralanan taşıtların  yıllık kira bedelleri </t>
    </r>
    <r>
      <rPr>
        <sz val="10"/>
        <color indexed="10"/>
        <rFont val="Tahoma"/>
        <family val="2"/>
      </rPr>
      <t>(İdari ve Mali İşler Dai. Bşk. Tarafından doldurulmalıdır.)</t>
    </r>
  </si>
  <si>
    <r>
      <t xml:space="preserve">     7. Onarım ihtiyacı olan taşıt sayısı </t>
    </r>
    <r>
      <rPr>
        <sz val="10"/>
        <color indexed="10"/>
        <rFont val="Tahoma"/>
        <family val="2"/>
      </rPr>
      <t>(İdari ve Mali İşler Dai. Bşk. Tarafından doldurulmalıdır.)</t>
    </r>
  </si>
  <si>
    <t xml:space="preserve">    8. Sözleşme ile bakım onarımı yaptırılan makine,techizat sayısı</t>
  </si>
  <si>
    <t xml:space="preserve">    9. Sözleşme ile bakım oranırım yaptırılan makine ve techizata ilişkin sözleşme bedelleri</t>
  </si>
  <si>
    <t xml:space="preserve">   10. Telefon hattı sayısı</t>
  </si>
  <si>
    <t xml:space="preserve">   11. Faks Sayısı</t>
  </si>
  <si>
    <t xml:space="preserve">   12. Cep telefonu hattı sayısı</t>
  </si>
  <si>
    <t xml:space="preserve">   13. Geçici süreli çalışan sayısı</t>
  </si>
  <si>
    <t xml:space="preserve">   14. Lisan ve diğer kurslardan yararlanan personel sayısı</t>
  </si>
  <si>
    <t xml:space="preserve"> IV. TÜKETİME YÖNELİK MAL VE MALZEME ALIMLARI</t>
  </si>
  <si>
    <t xml:space="preserve">     1. Yıllık su sarfiyatı  (m3)</t>
  </si>
  <si>
    <t xml:space="preserve">     2. Yıllık enerji sarfiyatı</t>
  </si>
  <si>
    <t xml:space="preserve">            i. Kömür (ton)</t>
  </si>
  <si>
    <t xml:space="preserve">           ii. Odun (ton)</t>
  </si>
  <si>
    <t xml:space="preserve">          iii. Odun ve kömürle ısıtılan alan</t>
  </si>
  <si>
    <t xml:space="preserve">         iv Fuel-oil (ısınma amaçlı) (litre)</t>
  </si>
  <si>
    <t xml:space="preserve">         v. Fuel-oil ısıtılan alan (m2)</t>
  </si>
  <si>
    <t xml:space="preserve">         vi. Doğal gaz (M3)</t>
  </si>
  <si>
    <t xml:space="preserve">         vii. Doğal gazla ısıtılan alan (m2)</t>
  </si>
  <si>
    <t xml:space="preserve">        viii. Elektirik (Kwh)</t>
  </si>
  <si>
    <t xml:space="preserve">         ix. Elektirik kullanılan alan</t>
  </si>
  <si>
    <t xml:space="preserve">         x.Taşıt türüne göre akaryakıt tüketimi</t>
  </si>
  <si>
    <t xml:space="preserve">                       Toplam (Taşıt Sayısı)</t>
  </si>
  <si>
    <t xml:space="preserve">                                     Benzinli taşıt sayısı</t>
  </si>
  <si>
    <t xml:space="preserve">                                     Dizel taşıt sayısı</t>
  </si>
  <si>
    <t xml:space="preserve">                                     Diğer taşıt sayısı</t>
  </si>
  <si>
    <t xml:space="preserve">                       Toplam (Akaryakıt Tüketimi-Litre)</t>
  </si>
  <si>
    <t xml:space="preserve">                                     Benzin(litre)</t>
  </si>
  <si>
    <t xml:space="preserve">                                     Motorin(litre)</t>
  </si>
  <si>
    <t xml:space="preserve">                                     Diğer(litre)</t>
  </si>
  <si>
    <t xml:space="preserve">     3. Özel nitelikte giyecek yardımı alan personel sayısı</t>
  </si>
  <si>
    <t xml:space="preserve">     4. Giyecek yardımı alan personel sayısı</t>
  </si>
  <si>
    <t xml:space="preserve">  V. MAMUL MAL ALIMLARI</t>
  </si>
  <si>
    <t xml:space="preserve">      1. Bilgisayar (PC) sayısı</t>
  </si>
  <si>
    <t xml:space="preserve">           Masaüstü bilgisayar sayısı</t>
  </si>
  <si>
    <t xml:space="preserve">           Taşınabilir bilgisayar sayısı</t>
  </si>
  <si>
    <t xml:space="preserve">      2. Yazıcı sayısı</t>
  </si>
  <si>
    <t xml:space="preserve">      3. Fotokopi makinesi sayısı</t>
  </si>
  <si>
    <t xml:space="preserve">      4. Yangın söndürme cihazı sayısı</t>
  </si>
  <si>
    <t>5. Klima Sayısı</t>
  </si>
  <si>
    <t>6. Diğer büro makineleri ile büro malzemeleri cins ve adet itibariyle bu formdaki düzenlemeye uygun olarak bir liste halinde ayrıca bildirilecektir.</t>
  </si>
  <si>
    <t xml:space="preserve"> VI. BİRİME İLİŞKİN ÖZELLİK ARZEDEN DİĞER BİLGİLER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</si>
  <si>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</si>
  <si>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FİZİKSEL DEĞERLER BİLGİ FORMU</t>
  </si>
  <si>
    <t/>
  </si>
  <si>
    <t xml:space="preserve">38.15 - ULUDAĞ ÜNİVERSİTESİ </t>
  </si>
  <si>
    <t>BİRİM ADI</t>
  </si>
  <si>
    <t xml:space="preserve">: </t>
  </si>
  <si>
    <t>3.</t>
  </si>
  <si>
    <t>TELEFON / FAKS /BİLGİYE ABONELİK SİSTEMLERİ SAYISI</t>
  </si>
  <si>
    <t>a)</t>
  </si>
  <si>
    <t xml:space="preserve">                  - Telefon</t>
  </si>
  <si>
    <t>aa)</t>
  </si>
  <si>
    <t xml:space="preserve">                                          . Santrale Bağlı</t>
  </si>
  <si>
    <t>ab)</t>
  </si>
  <si>
    <t xml:space="preserve">                                          . Müstakil</t>
  </si>
  <si>
    <t>aba)</t>
  </si>
  <si>
    <t xml:space="preserve">                                                            Milletlerarası Açık</t>
  </si>
  <si>
    <t>abb)</t>
  </si>
  <si>
    <t xml:space="preserve">                                                            Şehirlerarası Açık</t>
  </si>
  <si>
    <t>abc)</t>
  </si>
  <si>
    <t xml:space="preserve">                                                            Şehiriçi</t>
  </si>
  <si>
    <t>ac)</t>
  </si>
  <si>
    <t xml:space="preserve">                                          . Cep Telefonu</t>
  </si>
  <si>
    <t>b)</t>
  </si>
  <si>
    <t xml:space="preserve">                  - Faks</t>
  </si>
  <si>
    <t>c)</t>
  </si>
  <si>
    <t xml:space="preserve">                  - Bilgiye Abonelik Sistemi*</t>
  </si>
  <si>
    <t>( * ) Tahmin</t>
  </si>
  <si>
    <t xml:space="preserve">( ** ) Sarı alanlar formül alanıdır, o alanlara veri girişi yapılmayacaktır. </t>
  </si>
  <si>
    <t>TAVANI AŞAN ÖDENEK TEKLİFLERİ FORMU</t>
  </si>
  <si>
    <t>BİRİM KODU</t>
  </si>
  <si>
    <t>FONKSİYONEL KOD</t>
  </si>
  <si>
    <t>EKONOMİK KOD</t>
  </si>
  <si>
    <t>EKONOMİK KOD AÇIKLAMASI</t>
  </si>
  <si>
    <t>2021 KBÖ</t>
  </si>
  <si>
    <t>KBÖ'YÜ AŞAN TEKLİF TUTARI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</si>
</sst>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\ dddd"/>
    <numFmt numFmtId="173" formatCode="_(* #,##0_);_(* \(#,##0\);_(* &quot;-&quot;_);_(@_)"/>
    <numFmt numFmtId="174" formatCode="#,###"/>
  </numFmts>
  <fonts count="5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2"/>
      <name val="Arial Tur"/>
      <family val="0"/>
    </font>
    <font>
      <sz val="10"/>
      <name val="Times New Roman"/>
      <family val="1"/>
    </font>
    <font>
      <sz val="10"/>
      <name val="Arial Tu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color indexed="10"/>
      <name val="Tahoma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2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2"/>
      <name val="Arial Tur"/>
      <family val="0"/>
    </font>
    <font>
      <b/>
      <sz val="10"/>
      <name val="Arial Tur"/>
      <family val="0"/>
    </font>
    <font>
      <sz val="10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 style="medium"/>
      <right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medium"/>
      <right/>
      <top style="thin">
        <color indexed="9"/>
      </top>
      <bottom style="medium"/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 style="medium"/>
      <right style="thin">
        <color indexed="9"/>
      </right>
      <top/>
      <bottom style="medium"/>
    </border>
    <border>
      <left style="thin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7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12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25" borderId="8" applyNumberFormat="0" applyAlignment="0" applyProtection="0"/>
    <xf numFmtId="0" fontId="55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9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9" fontId="0" fillId="0" borderId="0" applyFill="0" applyBorder="0" applyAlignment="0" applyProtection="0"/>
  </cellStyleXfs>
  <cellXfs count="430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5" xfId="0" applyFont="1" applyBorder="1" applyAlignment="1">
      <alignment horizontal="left" vertical="center" indent="12"/>
    </xf>
    <xf numFmtId="0" fontId="5" fillId="0" borderId="17" xfId="0" applyFont="1" applyBorder="1" applyAlignment="1">
      <alignment horizontal="left" vertical="center" indent="12"/>
    </xf>
    <xf numFmtId="0" fontId="5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1"/>
    </xf>
    <xf numFmtId="0" fontId="5" fillId="0" borderId="16" xfId="0" applyFont="1" applyBorder="1" applyAlignment="1">
      <alignment horizontal="left" vertical="center" indent="11"/>
    </xf>
    <xf numFmtId="0" fontId="5" fillId="0" borderId="17" xfId="0" applyFont="1" applyBorder="1" applyAlignment="1">
      <alignment horizontal="left" vertical="center" indent="11"/>
    </xf>
    <xf numFmtId="0" fontId="9" fillId="0" borderId="20" xfId="0" applyFont="1" applyBorder="1" applyAlignment="1">
      <alignment vertical="center"/>
    </xf>
    <xf numFmtId="0" fontId="5" fillId="0" borderId="16" xfId="0" applyFont="1" applyBorder="1" applyAlignment="1">
      <alignment horizontal="left" vertical="center" indent="12"/>
    </xf>
    <xf numFmtId="0" fontId="9" fillId="0" borderId="21" xfId="0" applyFont="1" applyBorder="1" applyAlignment="1">
      <alignment vertical="center"/>
    </xf>
    <xf numFmtId="0" fontId="5" fillId="0" borderId="15" xfId="0" applyFont="1" applyBorder="1" applyAlignment="1">
      <alignment horizontal="left" vertical="center" indent="11" shrinkToFit="1"/>
    </xf>
    <xf numFmtId="3" fontId="9" fillId="0" borderId="22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3" fontId="5" fillId="0" borderId="47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48" xfId="0" applyNumberFormat="1" applyFont="1" applyBorder="1" applyAlignment="1">
      <alignment vertical="center"/>
    </xf>
    <xf numFmtId="3" fontId="9" fillId="0" borderId="49" xfId="0" applyNumberFormat="1" applyFont="1" applyBorder="1" applyAlignment="1">
      <alignment vertical="center"/>
    </xf>
    <xf numFmtId="3" fontId="9" fillId="0" borderId="5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1" fillId="0" borderId="51" xfId="49" applyFont="1" applyFill="1" applyBorder="1">
      <alignment/>
      <protection/>
    </xf>
    <xf numFmtId="0" fontId="11" fillId="0" borderId="51" xfId="49" applyFont="1" applyFill="1" applyBorder="1" applyAlignment="1">
      <alignment horizontal="center"/>
      <protection/>
    </xf>
    <xf numFmtId="0" fontId="11" fillId="0" borderId="51" xfId="47" applyFont="1" applyFill="1" applyBorder="1" applyAlignment="1">
      <alignment/>
      <protection/>
    </xf>
    <xf numFmtId="0" fontId="14" fillId="0" borderId="51" xfId="49" applyFont="1" applyFill="1" applyBorder="1" applyAlignment="1">
      <alignment horizontal="center"/>
      <protection/>
    </xf>
    <xf numFmtId="0" fontId="15" fillId="0" borderId="51" xfId="49" applyFont="1" applyFill="1" applyBorder="1">
      <alignment/>
      <protection/>
    </xf>
    <xf numFmtId="0" fontId="15" fillId="0" borderId="51" xfId="49" applyFont="1" applyFill="1" applyBorder="1" applyAlignment="1">
      <alignment horizontal="center"/>
      <protection/>
    </xf>
    <xf numFmtId="0" fontId="15" fillId="0" borderId="52" xfId="47" applyFont="1" applyFill="1" applyBorder="1" applyAlignment="1">
      <alignment horizontal="left" vertical="center"/>
      <protection/>
    </xf>
    <xf numFmtId="0" fontId="11" fillId="0" borderId="51" xfId="49" applyFont="1" applyFill="1" applyBorder="1" applyAlignment="1">
      <alignment horizontal="left"/>
      <protection/>
    </xf>
    <xf numFmtId="0" fontId="15" fillId="0" borderId="51" xfId="49" applyFont="1" applyFill="1" applyBorder="1" applyAlignment="1">
      <alignment horizontal="left"/>
      <protection/>
    </xf>
    <xf numFmtId="0" fontId="15" fillId="0" borderId="53" xfId="49" applyFont="1" applyFill="1" applyBorder="1" applyAlignment="1">
      <alignment horizontal="center"/>
      <protection/>
    </xf>
    <xf numFmtId="0" fontId="11" fillId="0" borderId="53" xfId="47" applyFont="1" applyFill="1" applyBorder="1" applyAlignment="1">
      <alignment/>
      <protection/>
    </xf>
    <xf numFmtId="0" fontId="15" fillId="0" borderId="53" xfId="47" applyFont="1" applyFill="1" applyBorder="1" applyAlignment="1">
      <alignment horizontal="right"/>
      <protection/>
    </xf>
    <xf numFmtId="0" fontId="11" fillId="0" borderId="54" xfId="47" applyFont="1" applyFill="1" applyBorder="1" applyAlignment="1">
      <alignment/>
      <protection/>
    </xf>
    <xf numFmtId="0" fontId="15" fillId="0" borderId="55" xfId="47" applyFont="1" applyFill="1" applyBorder="1" applyAlignment="1">
      <alignment horizontal="center" vertical="center"/>
      <protection/>
    </xf>
    <xf numFmtId="0" fontId="15" fillId="0" borderId="56" xfId="47" applyFont="1" applyFill="1" applyBorder="1" applyAlignment="1">
      <alignment horizontal="center" vertical="center" wrapText="1"/>
      <protection/>
    </xf>
    <xf numFmtId="0" fontId="15" fillId="0" borderId="57" xfId="47" applyFont="1" applyFill="1" applyBorder="1" applyAlignment="1">
      <alignment horizontal="center" vertical="center" wrapText="1"/>
      <protection/>
    </xf>
    <xf numFmtId="0" fontId="11" fillId="0" borderId="58" xfId="47" applyFont="1" applyFill="1" applyBorder="1" applyAlignment="1">
      <alignment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15" fillId="0" borderId="31" xfId="47" applyFont="1" applyFill="1" applyBorder="1" applyAlignment="1">
      <alignment horizontal="center" vertical="center" wrapText="1"/>
      <protection/>
    </xf>
    <xf numFmtId="0" fontId="15" fillId="0" borderId="32" xfId="47" applyFont="1" applyFill="1" applyBorder="1" applyAlignment="1">
      <alignment horizontal="center" vertical="center" wrapText="1"/>
      <protection/>
    </xf>
    <xf numFmtId="0" fontId="15" fillId="0" borderId="33" xfId="47" applyFont="1" applyFill="1" applyBorder="1" applyAlignment="1">
      <alignment horizontal="center" vertical="center" wrapText="1"/>
      <protection/>
    </xf>
    <xf numFmtId="0" fontId="15" fillId="0" borderId="59" xfId="47" applyFont="1" applyFill="1" applyBorder="1" applyAlignment="1">
      <alignment horizontal="center" vertical="center"/>
      <protection/>
    </xf>
    <xf numFmtId="3" fontId="15" fillId="0" borderId="12" xfId="47" applyNumberFormat="1" applyFont="1" applyFill="1" applyBorder="1" applyAlignment="1">
      <alignment horizontal="right" vertical="center"/>
      <protection/>
    </xf>
    <xf numFmtId="3" fontId="15" fillId="0" borderId="43" xfId="47" applyNumberFormat="1" applyFont="1" applyFill="1" applyBorder="1" applyAlignment="1">
      <alignment horizontal="right" vertical="center"/>
      <protection/>
    </xf>
    <xf numFmtId="3" fontId="15" fillId="0" borderId="44" xfId="47" applyNumberFormat="1" applyFont="1" applyFill="1" applyBorder="1" applyAlignment="1">
      <alignment horizontal="right" vertical="center"/>
      <protection/>
    </xf>
    <xf numFmtId="0" fontId="15" fillId="0" borderId="60" xfId="47" applyFont="1" applyFill="1" applyBorder="1" applyAlignment="1">
      <alignment horizontal="center" vertical="center"/>
      <protection/>
    </xf>
    <xf numFmtId="3" fontId="15" fillId="0" borderId="25" xfId="47" applyNumberFormat="1" applyFont="1" applyFill="1" applyBorder="1" applyAlignment="1">
      <alignment horizontal="right" vertical="center"/>
      <protection/>
    </xf>
    <xf numFmtId="3" fontId="15" fillId="0" borderId="26" xfId="47" applyNumberFormat="1" applyFont="1" applyFill="1" applyBorder="1" applyAlignment="1">
      <alignment horizontal="right" vertical="center"/>
      <protection/>
    </xf>
    <xf numFmtId="3" fontId="15" fillId="0" borderId="27" xfId="47" applyNumberFormat="1" applyFont="1" applyFill="1" applyBorder="1" applyAlignment="1">
      <alignment horizontal="right" vertical="center"/>
      <protection/>
    </xf>
    <xf numFmtId="3" fontId="15" fillId="0" borderId="28" xfId="47" applyNumberFormat="1" applyFont="1" applyFill="1" applyBorder="1" applyAlignment="1">
      <alignment horizontal="right" vertical="center"/>
      <protection/>
    </xf>
    <xf numFmtId="3" fontId="15" fillId="0" borderId="29" xfId="47" applyNumberFormat="1" applyFont="1" applyFill="1" applyBorder="1" applyAlignment="1">
      <alignment horizontal="right" vertical="center"/>
      <protection/>
    </xf>
    <xf numFmtId="3" fontId="15" fillId="0" borderId="30" xfId="47" applyNumberFormat="1" applyFont="1" applyFill="1" applyBorder="1" applyAlignment="1">
      <alignment horizontal="right" vertical="center"/>
      <protection/>
    </xf>
    <xf numFmtId="0" fontId="15" fillId="0" borderId="61" xfId="47" applyFont="1" applyFill="1" applyBorder="1" applyAlignment="1">
      <alignment horizontal="center" vertical="center"/>
      <protection/>
    </xf>
    <xf numFmtId="0" fontId="15" fillId="0" borderId="62" xfId="47" applyFont="1" applyFill="1" applyBorder="1" applyAlignment="1">
      <alignment horizontal="center" vertical="center"/>
      <protection/>
    </xf>
    <xf numFmtId="3" fontId="15" fillId="0" borderId="63" xfId="47" applyNumberFormat="1" applyFont="1" applyFill="1" applyBorder="1" applyAlignment="1">
      <alignment horizontal="right" vertical="center"/>
      <protection/>
    </xf>
    <xf numFmtId="3" fontId="15" fillId="0" borderId="64" xfId="47" applyNumberFormat="1" applyFont="1" applyFill="1" applyBorder="1" applyAlignment="1">
      <alignment horizontal="right" vertical="center"/>
      <protection/>
    </xf>
    <xf numFmtId="3" fontId="15" fillId="0" borderId="65" xfId="47" applyNumberFormat="1" applyFont="1" applyFill="1" applyBorder="1" applyAlignment="1">
      <alignment horizontal="right" vertical="center"/>
      <protection/>
    </xf>
    <xf numFmtId="0" fontId="15" fillId="0" borderId="0" xfId="47" applyFont="1" applyFill="1" applyBorder="1" applyAlignment="1">
      <alignment horizontal="left" vertical="center" shrinkToFit="1"/>
      <protection/>
    </xf>
    <xf numFmtId="3" fontId="15" fillId="0" borderId="0" xfId="47" applyNumberFormat="1" applyFont="1" applyFill="1" applyBorder="1" applyAlignment="1">
      <alignment horizontal="right" vertical="center"/>
      <protection/>
    </xf>
    <xf numFmtId="0" fontId="11" fillId="0" borderId="66" xfId="47" applyFont="1" applyFill="1" applyBorder="1" applyAlignment="1">
      <alignment/>
      <protection/>
    </xf>
    <xf numFmtId="0" fontId="11" fillId="0" borderId="0" xfId="47" applyFont="1" applyAlignment="1">
      <alignment vertical="center"/>
      <protection/>
    </xf>
    <xf numFmtId="0" fontId="16" fillId="0" borderId="0" xfId="47" applyFont="1" applyAlignment="1">
      <alignment vertical="center"/>
      <protection/>
    </xf>
    <xf numFmtId="0" fontId="16" fillId="0" borderId="0" xfId="47" applyFont="1" applyAlignment="1">
      <alignment horizontal="right" vertical="center"/>
      <protection/>
    </xf>
    <xf numFmtId="0" fontId="17" fillId="0" borderId="0" xfId="47" applyFont="1" applyAlignment="1">
      <alignment horizontal="right" vertical="center"/>
      <protection/>
    </xf>
    <xf numFmtId="0" fontId="15" fillId="0" borderId="0" xfId="47" applyFont="1" applyAlignment="1">
      <alignment vertical="center"/>
      <protection/>
    </xf>
    <xf numFmtId="0" fontId="17" fillId="0" borderId="0" xfId="47" applyFont="1" applyAlignment="1">
      <alignment horizontal="left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0" xfId="47" applyFont="1" applyFill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0" xfId="47" applyFont="1" applyAlignment="1">
      <alignment vertical="center"/>
      <protection/>
    </xf>
    <xf numFmtId="0" fontId="17" fillId="0" borderId="0" xfId="47" applyFont="1" applyBorder="1" applyAlignment="1">
      <alignment horizontal="right" vertical="center"/>
      <protection/>
    </xf>
    <xf numFmtId="0" fontId="17" fillId="0" borderId="63" xfId="47" applyFont="1" applyBorder="1" applyAlignment="1">
      <alignment horizontal="center" vertical="center" wrapText="1"/>
      <protection/>
    </xf>
    <xf numFmtId="0" fontId="17" fillId="0" borderId="64" xfId="47" applyFont="1" applyBorder="1" applyAlignment="1">
      <alignment horizontal="center" vertical="center" wrapText="1"/>
      <protection/>
    </xf>
    <xf numFmtId="0" fontId="17" fillId="0" borderId="65" xfId="47" applyFont="1" applyBorder="1" applyAlignment="1">
      <alignment horizontal="center" vertical="center" wrapText="1"/>
      <protection/>
    </xf>
    <xf numFmtId="0" fontId="16" fillId="0" borderId="67" xfId="47" applyFont="1" applyBorder="1" applyAlignment="1">
      <alignment vertical="center"/>
      <protection/>
    </xf>
    <xf numFmtId="3" fontId="16" fillId="0" borderId="68" xfId="47" applyNumberFormat="1" applyFont="1" applyBorder="1" applyAlignment="1">
      <alignment horizontal="right" vertical="center"/>
      <protection/>
    </xf>
    <xf numFmtId="3" fontId="16" fillId="0" borderId="69" xfId="47" applyNumberFormat="1" applyFont="1" applyBorder="1" applyAlignment="1">
      <alignment horizontal="right" vertical="center"/>
      <protection/>
    </xf>
    <xf numFmtId="3" fontId="16" fillId="0" borderId="70" xfId="47" applyNumberFormat="1" applyFont="1" applyBorder="1" applyAlignment="1">
      <alignment horizontal="right" vertical="center"/>
      <protection/>
    </xf>
    <xf numFmtId="0" fontId="16" fillId="0" borderId="71" xfId="47" applyFont="1" applyBorder="1" applyAlignment="1">
      <alignment vertical="center"/>
      <protection/>
    </xf>
    <xf numFmtId="3" fontId="16" fillId="0" borderId="72" xfId="47" applyNumberFormat="1" applyFont="1" applyBorder="1" applyAlignment="1">
      <alignment horizontal="right" vertical="center"/>
      <protection/>
    </xf>
    <xf numFmtId="3" fontId="16" fillId="0" borderId="73" xfId="47" applyNumberFormat="1" applyFont="1" applyBorder="1" applyAlignment="1">
      <alignment horizontal="right" vertical="center"/>
      <protection/>
    </xf>
    <xf numFmtId="3" fontId="16" fillId="0" borderId="74" xfId="47" applyNumberFormat="1" applyFont="1" applyBorder="1" applyAlignment="1">
      <alignment horizontal="right" vertical="center"/>
      <protection/>
    </xf>
    <xf numFmtId="0" fontId="16" fillId="0" borderId="75" xfId="47" applyFont="1" applyBorder="1" applyAlignment="1">
      <alignment vertical="center"/>
      <protection/>
    </xf>
    <xf numFmtId="3" fontId="16" fillId="0" borderId="76" xfId="47" applyNumberFormat="1" applyFont="1" applyBorder="1" applyAlignment="1">
      <alignment horizontal="right" vertical="center"/>
      <protection/>
    </xf>
    <xf numFmtId="3" fontId="16" fillId="0" borderId="77" xfId="47" applyNumberFormat="1" applyFont="1" applyBorder="1" applyAlignment="1">
      <alignment horizontal="right" vertical="center"/>
      <protection/>
    </xf>
    <xf numFmtId="3" fontId="16" fillId="0" borderId="78" xfId="47" applyNumberFormat="1" applyFont="1" applyBorder="1" applyAlignment="1">
      <alignment horizontal="right" vertical="center"/>
      <protection/>
    </xf>
    <xf numFmtId="0" fontId="16" fillId="0" borderId="79" xfId="47" applyFont="1" applyBorder="1" applyAlignment="1">
      <alignment vertical="center"/>
      <protection/>
    </xf>
    <xf numFmtId="3" fontId="17" fillId="0" borderId="80" xfId="47" applyNumberFormat="1" applyFont="1" applyBorder="1" applyAlignment="1">
      <alignment horizontal="right" vertical="center"/>
      <protection/>
    </xf>
    <xf numFmtId="3" fontId="17" fillId="0" borderId="81" xfId="47" applyNumberFormat="1" applyFont="1" applyBorder="1" applyAlignment="1">
      <alignment horizontal="right" vertical="center"/>
      <protection/>
    </xf>
    <xf numFmtId="3" fontId="17" fillId="0" borderId="82" xfId="47" applyNumberFormat="1" applyFont="1" applyBorder="1" applyAlignment="1">
      <alignment horizontal="right" vertical="center"/>
      <protection/>
    </xf>
    <xf numFmtId="3" fontId="17" fillId="0" borderId="83" xfId="47" applyNumberFormat="1" applyFont="1" applyBorder="1" applyAlignment="1">
      <alignment horizontal="right" vertical="center"/>
      <protection/>
    </xf>
    <xf numFmtId="3" fontId="17" fillId="0" borderId="84" xfId="47" applyNumberFormat="1" applyFont="1" applyBorder="1" applyAlignment="1">
      <alignment horizontal="right" vertical="center"/>
      <protection/>
    </xf>
    <xf numFmtId="3" fontId="17" fillId="0" borderId="85" xfId="47" applyNumberFormat="1" applyFont="1" applyBorder="1" applyAlignment="1">
      <alignment horizontal="right" vertical="center"/>
      <protection/>
    </xf>
    <xf numFmtId="0" fontId="16" fillId="0" borderId="0" xfId="47" applyFont="1" applyAlignment="1">
      <alignment vertical="center" wrapText="1"/>
      <protection/>
    </xf>
    <xf numFmtId="0" fontId="16" fillId="0" borderId="0" xfId="47" applyFont="1" applyAlignment="1">
      <alignment horizontal="left" vertical="center" wrapText="1"/>
      <protection/>
    </xf>
    <xf numFmtId="3" fontId="16" fillId="0" borderId="68" xfId="47" applyNumberFormat="1" applyFont="1" applyBorder="1" applyAlignment="1">
      <alignment vertical="center"/>
      <protection/>
    </xf>
    <xf numFmtId="3" fontId="16" fillId="0" borderId="69" xfId="47" applyNumberFormat="1" applyFont="1" applyBorder="1" applyAlignment="1">
      <alignment vertical="center"/>
      <protection/>
    </xf>
    <xf numFmtId="3" fontId="16" fillId="0" borderId="70" xfId="47" applyNumberFormat="1" applyFont="1" applyBorder="1" applyAlignment="1">
      <alignment vertical="center"/>
      <protection/>
    </xf>
    <xf numFmtId="0" fontId="16" fillId="0" borderId="86" xfId="47" applyFont="1" applyBorder="1" applyAlignment="1">
      <alignment vertical="center"/>
      <protection/>
    </xf>
    <xf numFmtId="3" fontId="16" fillId="0" borderId="87" xfId="47" applyNumberFormat="1" applyFont="1" applyBorder="1" applyAlignment="1">
      <alignment vertical="center"/>
      <protection/>
    </xf>
    <xf numFmtId="3" fontId="16" fillId="0" borderId="88" xfId="47" applyNumberFormat="1" applyFont="1" applyBorder="1" applyAlignment="1">
      <alignment vertical="center"/>
      <protection/>
    </xf>
    <xf numFmtId="3" fontId="16" fillId="0" borderId="89" xfId="47" applyNumberFormat="1" applyFont="1" applyBorder="1" applyAlignment="1">
      <alignment vertical="center"/>
      <protection/>
    </xf>
    <xf numFmtId="0" fontId="16" fillId="0" borderId="86" xfId="47" applyFont="1" applyBorder="1" applyAlignment="1">
      <alignment horizontal="left" vertical="center" indent="2"/>
      <protection/>
    </xf>
    <xf numFmtId="0" fontId="16" fillId="0" borderId="71" xfId="47" applyFont="1" applyBorder="1" applyAlignment="1">
      <alignment horizontal="left" vertical="center" indent="2"/>
      <protection/>
    </xf>
    <xf numFmtId="3" fontId="16" fillId="0" borderId="72" xfId="47" applyNumberFormat="1" applyFont="1" applyBorder="1" applyAlignment="1">
      <alignment vertical="center"/>
      <protection/>
    </xf>
    <xf numFmtId="3" fontId="16" fillId="0" borderId="73" xfId="47" applyNumberFormat="1" applyFont="1" applyBorder="1" applyAlignment="1">
      <alignment vertical="center"/>
      <protection/>
    </xf>
    <xf numFmtId="3" fontId="16" fillId="0" borderId="74" xfId="47" applyNumberFormat="1" applyFont="1" applyBorder="1" applyAlignment="1">
      <alignment vertical="center"/>
      <protection/>
    </xf>
    <xf numFmtId="3" fontId="16" fillId="0" borderId="76" xfId="47" applyNumberFormat="1" applyFont="1" applyBorder="1" applyAlignment="1">
      <alignment vertical="center"/>
      <protection/>
    </xf>
    <xf numFmtId="3" fontId="16" fillId="0" borderId="77" xfId="47" applyNumberFormat="1" applyFont="1" applyBorder="1" applyAlignment="1">
      <alignment vertical="center"/>
      <protection/>
    </xf>
    <xf numFmtId="3" fontId="16" fillId="0" borderId="78" xfId="47" applyNumberFormat="1" applyFont="1" applyBorder="1" applyAlignment="1">
      <alignment vertical="center"/>
      <protection/>
    </xf>
    <xf numFmtId="0" fontId="16" fillId="0" borderId="90" xfId="47" applyFont="1" applyBorder="1" applyAlignment="1">
      <alignment vertical="center"/>
      <protection/>
    </xf>
    <xf numFmtId="3" fontId="16" fillId="0" borderId="91" xfId="47" applyNumberFormat="1" applyFont="1" applyBorder="1" applyAlignment="1">
      <alignment vertical="center"/>
      <protection/>
    </xf>
    <xf numFmtId="3" fontId="16" fillId="0" borderId="92" xfId="47" applyNumberFormat="1" applyFont="1" applyBorder="1" applyAlignment="1">
      <alignment vertical="center"/>
      <protection/>
    </xf>
    <xf numFmtId="3" fontId="16" fillId="0" borderId="93" xfId="47" applyNumberFormat="1" applyFont="1" applyBorder="1" applyAlignment="1">
      <alignment vertical="center"/>
      <protection/>
    </xf>
    <xf numFmtId="3" fontId="17" fillId="0" borderId="12" xfId="47" applyNumberFormat="1" applyFont="1" applyBorder="1" applyAlignment="1">
      <alignment vertical="center"/>
      <protection/>
    </xf>
    <xf numFmtId="3" fontId="17" fillId="0" borderId="43" xfId="47" applyNumberFormat="1" applyFont="1" applyBorder="1" applyAlignment="1">
      <alignment vertical="center"/>
      <protection/>
    </xf>
    <xf numFmtId="3" fontId="17" fillId="0" borderId="44" xfId="47" applyNumberFormat="1" applyFont="1" applyBorder="1" applyAlignment="1">
      <alignment vertical="center"/>
      <protection/>
    </xf>
    <xf numFmtId="3" fontId="11" fillId="0" borderId="0" xfId="47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2" fillId="0" borderId="94" xfId="0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2" fillId="0" borderId="57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3" fontId="2" fillId="0" borderId="96" xfId="0" applyNumberFormat="1" applyFont="1" applyBorder="1" applyAlignment="1">
      <alignment vertical="center"/>
    </xf>
    <xf numFmtId="3" fontId="2" fillId="0" borderId="9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98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4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indent="4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 indent="4"/>
    </xf>
    <xf numFmtId="3" fontId="2" fillId="0" borderId="31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0" fontId="2" fillId="0" borderId="99" xfId="0" applyFont="1" applyBorder="1" applyAlignment="1">
      <alignment horizontal="left" vertical="center" indent="4"/>
    </xf>
    <xf numFmtId="3" fontId="2" fillId="0" borderId="100" xfId="0" applyNumberFormat="1" applyFont="1" applyBorder="1" applyAlignment="1">
      <alignment vertical="center"/>
    </xf>
    <xf numFmtId="3" fontId="2" fillId="0" borderId="101" xfId="0" applyNumberFormat="1" applyFont="1" applyBorder="1" applyAlignment="1">
      <alignment vertical="center"/>
    </xf>
    <xf numFmtId="3" fontId="2" fillId="0" borderId="10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/>
    </xf>
    <xf numFmtId="3" fontId="22" fillId="0" borderId="22" xfId="0" applyNumberFormat="1" applyFont="1" applyBorder="1" applyAlignment="1">
      <alignment vertical="center"/>
    </xf>
    <xf numFmtId="3" fontId="22" fillId="0" borderId="103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 indent="3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 indent="3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 indent="3"/>
    </xf>
    <xf numFmtId="3" fontId="5" fillId="0" borderId="104" xfId="0" applyNumberFormat="1" applyFont="1" applyBorder="1" applyAlignment="1">
      <alignment vertical="center"/>
    </xf>
    <xf numFmtId="3" fontId="5" fillId="0" borderId="105" xfId="0" applyNumberFormat="1" applyFont="1" applyBorder="1" applyAlignment="1">
      <alignment vertical="center"/>
    </xf>
    <xf numFmtId="3" fontId="5" fillId="0" borderId="106" xfId="0" applyNumberFormat="1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3" fontId="22" fillId="0" borderId="37" xfId="0" applyNumberFormat="1" applyFont="1" applyBorder="1" applyAlignment="1">
      <alignment vertical="center"/>
    </xf>
    <xf numFmtId="3" fontId="22" fillId="0" borderId="107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22" fillId="0" borderId="34" xfId="0" applyNumberFormat="1" applyFont="1" applyBorder="1" applyAlignment="1">
      <alignment vertical="center"/>
    </xf>
    <xf numFmtId="3" fontId="22" fillId="0" borderId="98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3" fontId="22" fillId="0" borderId="12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5" fillId="0" borderId="108" xfId="47" applyFont="1" applyFill="1" applyBorder="1" applyAlignment="1">
      <alignment horizontal="left" vertical="center" shrinkToFit="1"/>
      <protection/>
    </xf>
    <xf numFmtId="0" fontId="15" fillId="0" borderId="109" xfId="47" applyFont="1" applyFill="1" applyBorder="1" applyAlignment="1">
      <alignment horizontal="left" vertical="center" shrinkToFit="1"/>
      <protection/>
    </xf>
    <xf numFmtId="0" fontId="15" fillId="0" borderId="110" xfId="47" applyFont="1" applyFill="1" applyBorder="1" applyAlignment="1">
      <alignment horizontal="left" vertical="center" shrinkToFit="1"/>
      <protection/>
    </xf>
    <xf numFmtId="0" fontId="15" fillId="0" borderId="111" xfId="47" applyFont="1" applyFill="1" applyBorder="1" applyAlignment="1">
      <alignment horizontal="left" vertical="center" shrinkToFit="1"/>
      <protection/>
    </xf>
    <xf numFmtId="0" fontId="15" fillId="0" borderId="112" xfId="47" applyFont="1" applyFill="1" applyBorder="1" applyAlignment="1">
      <alignment horizontal="left" vertical="center" shrinkToFit="1"/>
      <protection/>
    </xf>
    <xf numFmtId="0" fontId="15" fillId="0" borderId="113" xfId="47" applyFont="1" applyFill="1" applyBorder="1" applyAlignment="1">
      <alignment horizontal="left" vertical="center" shrinkToFit="1"/>
      <protection/>
    </xf>
    <xf numFmtId="0" fontId="15" fillId="0" borderId="114" xfId="47" applyFont="1" applyFill="1" applyBorder="1" applyAlignment="1">
      <alignment horizontal="left" vertical="center" shrinkToFit="1"/>
      <protection/>
    </xf>
    <xf numFmtId="0" fontId="15" fillId="0" borderId="10" xfId="47" applyFont="1" applyFill="1" applyBorder="1" applyAlignment="1">
      <alignment horizontal="left" vertical="center" shrinkToFit="1"/>
      <protection/>
    </xf>
    <xf numFmtId="0" fontId="15" fillId="0" borderId="13" xfId="47" applyFont="1" applyFill="1" applyBorder="1" applyAlignment="1">
      <alignment horizontal="left" vertical="center" shrinkToFit="1"/>
      <protection/>
    </xf>
    <xf numFmtId="0" fontId="15" fillId="0" borderId="115" xfId="47" applyFont="1" applyFill="1" applyBorder="1" applyAlignment="1">
      <alignment horizontal="left" vertical="center" shrinkToFit="1"/>
      <protection/>
    </xf>
    <xf numFmtId="0" fontId="15" fillId="0" borderId="116" xfId="47" applyFont="1" applyFill="1" applyBorder="1" applyAlignment="1">
      <alignment horizontal="left" vertical="center" shrinkToFit="1"/>
      <protection/>
    </xf>
    <xf numFmtId="0" fontId="15" fillId="0" borderId="117" xfId="47" applyFont="1" applyFill="1" applyBorder="1" applyAlignment="1">
      <alignment horizontal="left" vertical="center" shrinkToFit="1"/>
      <protection/>
    </xf>
    <xf numFmtId="0" fontId="15" fillId="0" borderId="118" xfId="47" applyFont="1" applyFill="1" applyBorder="1" applyAlignment="1">
      <alignment horizontal="center" vertical="center"/>
      <protection/>
    </xf>
    <xf numFmtId="0" fontId="15" fillId="0" borderId="119" xfId="47" applyFont="1" applyFill="1" applyBorder="1" applyAlignment="1">
      <alignment horizontal="center" vertical="center"/>
      <protection/>
    </xf>
    <xf numFmtId="0" fontId="15" fillId="0" borderId="120" xfId="47" applyFont="1" applyFill="1" applyBorder="1" applyAlignment="1">
      <alignment horizontal="center" vertical="center"/>
      <protection/>
    </xf>
    <xf numFmtId="0" fontId="15" fillId="0" borderId="121" xfId="47" applyFont="1" applyFill="1" applyBorder="1" applyAlignment="1">
      <alignment horizontal="center" vertical="center"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15" fillId="0" borderId="122" xfId="47" applyFont="1" applyFill="1" applyBorder="1" applyAlignment="1">
      <alignment horizontal="center" vertical="center"/>
      <protection/>
    </xf>
    <xf numFmtId="0" fontId="15" fillId="0" borderId="123" xfId="47" applyFont="1" applyFill="1" applyBorder="1" applyAlignment="1">
      <alignment horizontal="center" vertical="center"/>
      <protection/>
    </xf>
    <xf numFmtId="0" fontId="15" fillId="0" borderId="124" xfId="47" applyFont="1" applyFill="1" applyBorder="1" applyAlignment="1">
      <alignment horizontal="center" vertical="center"/>
      <protection/>
    </xf>
    <xf numFmtId="0" fontId="15" fillId="0" borderId="55" xfId="47" applyFont="1" applyFill="1" applyBorder="1" applyAlignment="1">
      <alignment horizontal="center" vertical="center"/>
      <protection/>
    </xf>
    <xf numFmtId="0" fontId="15" fillId="0" borderId="125" xfId="47" applyFont="1" applyFill="1" applyBorder="1" applyAlignment="1">
      <alignment horizontal="center" vertical="center"/>
      <protection/>
    </xf>
    <xf numFmtId="0" fontId="15" fillId="0" borderId="60" xfId="47" applyFont="1" applyFill="1" applyBorder="1" applyAlignment="1">
      <alignment horizontal="center" vertical="center"/>
      <protection/>
    </xf>
    <xf numFmtId="0" fontId="13" fillId="0" borderId="54" xfId="47" applyFont="1" applyFill="1" applyBorder="1" applyAlignment="1">
      <alignment horizontal="center" vertical="center"/>
      <protection/>
    </xf>
    <xf numFmtId="0" fontId="13" fillId="0" borderId="52" xfId="47" applyFont="1" applyFill="1" applyBorder="1" applyAlignment="1">
      <alignment horizontal="center" vertical="center"/>
      <protection/>
    </xf>
    <xf numFmtId="0" fontId="13" fillId="0" borderId="58" xfId="47" applyFont="1" applyFill="1" applyBorder="1" applyAlignment="1">
      <alignment horizontal="center" vertical="center"/>
      <protection/>
    </xf>
    <xf numFmtId="0" fontId="15" fillId="0" borderId="54" xfId="47" applyFont="1" applyFill="1" applyBorder="1" applyAlignment="1">
      <alignment horizontal="left" vertical="center"/>
      <protection/>
    </xf>
    <xf numFmtId="0" fontId="15" fillId="0" borderId="58" xfId="47" applyFont="1" applyFill="1" applyBorder="1" applyAlignment="1">
      <alignment horizontal="left" vertical="center"/>
      <protection/>
    </xf>
    <xf numFmtId="0" fontId="11" fillId="0" borderId="54" xfId="49" applyFont="1" applyFill="1" applyBorder="1" applyAlignment="1">
      <alignment horizontal="left"/>
      <protection/>
    </xf>
    <xf numFmtId="0" fontId="11" fillId="0" borderId="52" xfId="49" applyFont="1" applyFill="1" applyBorder="1" applyAlignment="1">
      <alignment horizontal="left"/>
      <protection/>
    </xf>
    <xf numFmtId="0" fontId="11" fillId="0" borderId="58" xfId="49" applyFont="1" applyFill="1" applyBorder="1" applyAlignment="1">
      <alignment horizontal="left"/>
      <protection/>
    </xf>
    <xf numFmtId="0" fontId="17" fillId="0" borderId="126" xfId="47" applyFont="1" applyBorder="1" applyAlignment="1">
      <alignment horizontal="center" vertical="center"/>
      <protection/>
    </xf>
    <xf numFmtId="0" fontId="17" fillId="0" borderId="84" xfId="47" applyFont="1" applyBorder="1" applyAlignment="1">
      <alignment horizontal="center" vertical="center"/>
      <protection/>
    </xf>
    <xf numFmtId="0" fontId="17" fillId="0" borderId="127" xfId="47" applyFont="1" applyBorder="1" applyAlignment="1">
      <alignment horizontal="center" vertical="center"/>
      <protection/>
    </xf>
    <xf numFmtId="0" fontId="16" fillId="0" borderId="125" xfId="47" applyFont="1" applyBorder="1" applyAlignment="1">
      <alignment horizontal="left" vertical="center" wrapText="1"/>
      <protection/>
    </xf>
    <xf numFmtId="0" fontId="16" fillId="0" borderId="32" xfId="47" applyFont="1" applyBorder="1" applyAlignment="1">
      <alignment horizontal="left" vertical="center" wrapText="1"/>
      <protection/>
    </xf>
    <xf numFmtId="3" fontId="16" fillId="0" borderId="128" xfId="47" applyNumberFormat="1" applyFont="1" applyBorder="1" applyAlignment="1">
      <alignment horizontal="center" vertical="center"/>
      <protection/>
    </xf>
    <xf numFmtId="3" fontId="16" fillId="0" borderId="31" xfId="47" applyNumberFormat="1" applyFont="1" applyBorder="1" applyAlignment="1">
      <alignment horizontal="center" vertical="center"/>
      <protection/>
    </xf>
    <xf numFmtId="3" fontId="16" fillId="0" borderId="129" xfId="47" applyNumberFormat="1" applyFont="1" applyBorder="1" applyAlignment="1">
      <alignment horizontal="center" vertical="center"/>
      <protection/>
    </xf>
    <xf numFmtId="3" fontId="16" fillId="0" borderId="130" xfId="47" applyNumberFormat="1" applyFont="1" applyBorder="1" applyAlignment="1">
      <alignment horizontal="center" vertical="center"/>
      <protection/>
    </xf>
    <xf numFmtId="0" fontId="17" fillId="0" borderId="131" xfId="47" applyFont="1" applyBorder="1" applyAlignment="1">
      <alignment horizontal="center" vertical="center"/>
      <protection/>
    </xf>
    <xf numFmtId="0" fontId="17" fillId="0" borderId="81" xfId="47" applyFont="1" applyBorder="1" applyAlignment="1">
      <alignment horizontal="center" vertical="center"/>
      <protection/>
    </xf>
    <xf numFmtId="0" fontId="17" fillId="0" borderId="132" xfId="47" applyFont="1" applyBorder="1" applyAlignment="1">
      <alignment horizontal="center" vertical="center"/>
      <protection/>
    </xf>
    <xf numFmtId="0" fontId="16" fillId="0" borderId="77" xfId="47" applyFont="1" applyBorder="1" applyAlignment="1">
      <alignment horizontal="left" vertical="center" wrapText="1"/>
      <protection/>
    </xf>
    <xf numFmtId="0" fontId="16" fillId="0" borderId="73" xfId="47" applyFont="1" applyBorder="1" applyAlignment="1">
      <alignment horizontal="left" vertical="center" wrapText="1"/>
      <protection/>
    </xf>
    <xf numFmtId="0" fontId="16" fillId="0" borderId="69" xfId="47" applyFont="1" applyBorder="1" applyAlignment="1">
      <alignment horizontal="left" vertical="center" wrapText="1"/>
      <protection/>
    </xf>
    <xf numFmtId="0" fontId="16" fillId="0" borderId="133" xfId="47" applyFont="1" applyBorder="1" applyAlignment="1">
      <alignment horizontal="left" vertical="center"/>
      <protection/>
    </xf>
    <xf numFmtId="0" fontId="16" fillId="0" borderId="77" xfId="47" applyFont="1" applyBorder="1" applyAlignment="1">
      <alignment horizontal="left" vertical="center"/>
      <protection/>
    </xf>
    <xf numFmtId="0" fontId="16" fillId="0" borderId="134" xfId="47" applyFont="1" applyBorder="1" applyAlignment="1">
      <alignment horizontal="left" vertical="center"/>
      <protection/>
    </xf>
    <xf numFmtId="0" fontId="16" fillId="0" borderId="73" xfId="47" applyFont="1" applyBorder="1" applyAlignment="1">
      <alignment horizontal="left" vertical="center"/>
      <protection/>
    </xf>
    <xf numFmtId="0" fontId="16" fillId="0" borderId="133" xfId="47" applyFont="1" applyBorder="1" applyAlignment="1">
      <alignment horizontal="left" vertical="center" wrapText="1"/>
      <protection/>
    </xf>
    <xf numFmtId="0" fontId="16" fillId="0" borderId="134" xfId="47" applyFont="1" applyBorder="1" applyAlignment="1">
      <alignment horizontal="left" vertical="center" wrapText="1"/>
      <protection/>
    </xf>
    <xf numFmtId="0" fontId="16" fillId="0" borderId="135" xfId="47" applyFont="1" applyBorder="1" applyAlignment="1">
      <alignment horizontal="center" vertical="center" wrapText="1"/>
      <protection/>
    </xf>
    <xf numFmtId="0" fontId="16" fillId="0" borderId="136" xfId="47" applyFont="1" applyBorder="1" applyAlignment="1">
      <alignment horizontal="center" vertical="center" wrapText="1"/>
      <protection/>
    </xf>
    <xf numFmtId="0" fontId="16" fillId="0" borderId="134" xfId="47" applyFont="1" applyBorder="1" applyAlignment="1">
      <alignment horizontal="center" vertical="center" wrapText="1"/>
      <protection/>
    </xf>
    <xf numFmtId="0" fontId="17" fillId="0" borderId="0" xfId="47" applyFont="1" applyAlignment="1">
      <alignment horizontal="center" vertical="center"/>
      <protection/>
    </xf>
    <xf numFmtId="0" fontId="16" fillId="0" borderId="137" xfId="47" applyFont="1" applyBorder="1" applyAlignment="1">
      <alignment horizontal="center" vertical="center"/>
      <protection/>
    </xf>
    <xf numFmtId="0" fontId="16" fillId="0" borderId="56" xfId="47" applyFont="1" applyBorder="1" applyAlignment="1">
      <alignment horizontal="center" vertical="center"/>
      <protection/>
    </xf>
    <xf numFmtId="0" fontId="16" fillId="0" borderId="138" xfId="47" applyFont="1" applyBorder="1" applyAlignment="1">
      <alignment horizontal="center" vertical="center"/>
      <protection/>
    </xf>
    <xf numFmtId="0" fontId="16" fillId="0" borderId="62" xfId="47" applyFont="1" applyBorder="1" applyAlignment="1">
      <alignment horizontal="center" vertical="center"/>
      <protection/>
    </xf>
    <xf numFmtId="0" fontId="16" fillId="0" borderId="64" xfId="47" applyFont="1" applyBorder="1" applyAlignment="1">
      <alignment horizontal="center" vertical="center"/>
      <protection/>
    </xf>
    <xf numFmtId="0" fontId="16" fillId="0" borderId="139" xfId="47" applyFont="1" applyBorder="1" applyAlignment="1">
      <alignment horizontal="center" vertical="center"/>
      <protection/>
    </xf>
    <xf numFmtId="0" fontId="17" fillId="0" borderId="55" xfId="47" applyFont="1" applyBorder="1" applyAlignment="1">
      <alignment horizontal="center" vertical="center"/>
      <protection/>
    </xf>
    <xf numFmtId="0" fontId="17" fillId="0" borderId="56" xfId="47" applyFont="1" applyBorder="1" applyAlignment="1">
      <alignment horizontal="center" vertical="center"/>
      <protection/>
    </xf>
    <xf numFmtId="0" fontId="17" fillId="0" borderId="56" xfId="47" applyFont="1" applyBorder="1" applyAlignment="1">
      <alignment horizontal="center" vertical="center" wrapText="1"/>
      <protection/>
    </xf>
    <xf numFmtId="0" fontId="17" fillId="0" borderId="57" xfId="47" applyFont="1" applyBorder="1" applyAlignment="1">
      <alignment horizontal="center" vertical="center" wrapText="1"/>
      <protection/>
    </xf>
    <xf numFmtId="0" fontId="16" fillId="0" borderId="133" xfId="47" applyFont="1" applyBorder="1" applyAlignment="1">
      <alignment horizontal="center" vertical="center" wrapText="1"/>
      <protection/>
    </xf>
    <xf numFmtId="0" fontId="16" fillId="0" borderId="140" xfId="47" applyFont="1" applyBorder="1" applyAlignment="1">
      <alignment horizontal="center" vertical="center" wrapText="1"/>
      <protection/>
    </xf>
    <xf numFmtId="0" fontId="17" fillId="0" borderId="59" xfId="47" applyFont="1" applyBorder="1" applyAlignment="1">
      <alignment horizontal="center" vertical="center"/>
      <protection/>
    </xf>
    <xf numFmtId="0" fontId="17" fillId="0" borderId="141" xfId="47" applyFont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51" xfId="47" applyFont="1" applyFill="1" applyBorder="1" applyAlignment="1">
      <alignment horizontal="left"/>
      <protection/>
    </xf>
    <xf numFmtId="0" fontId="35" fillId="0" borderId="54" xfId="47" applyFont="1" applyFill="1" applyBorder="1" applyAlignment="1">
      <alignment horizontal="center" vertical="center"/>
      <protection/>
    </xf>
    <xf numFmtId="0" fontId="35" fillId="0" borderId="52" xfId="47" applyFont="1" applyFill="1" applyBorder="1" applyAlignment="1">
      <alignment horizontal="center" vertical="center"/>
      <protection/>
    </xf>
    <xf numFmtId="0" fontId="17" fillId="0" borderId="51" xfId="47" applyFont="1" applyFill="1" applyBorder="1" applyAlignment="1">
      <alignment horizontal="left" vertical="center"/>
      <protection/>
    </xf>
    <xf numFmtId="0" fontId="16" fillId="0" borderId="51" xfId="47" applyFont="1" applyFill="1" applyBorder="1" applyAlignment="1">
      <alignment horizontal="left" vertical="center"/>
      <protection/>
    </xf>
    <xf numFmtId="0" fontId="16" fillId="0" borderId="51" xfId="47" applyFont="1" applyFill="1" applyBorder="1" applyAlignment="1">
      <alignment horizontal="left" vertical="center"/>
      <protection/>
    </xf>
    <xf numFmtId="0" fontId="16" fillId="0" borderId="54" xfId="47" applyFont="1" applyFill="1" applyBorder="1" applyAlignment="1">
      <alignment horizontal="left" vertical="center"/>
      <protection/>
    </xf>
    <xf numFmtId="0" fontId="16" fillId="0" borderId="52" xfId="47" applyFont="1" applyFill="1" applyBorder="1" applyAlignment="1">
      <alignment horizontal="left" vertical="center"/>
      <protection/>
    </xf>
    <xf numFmtId="0" fontId="16" fillId="0" borderId="58" xfId="47" applyFont="1" applyFill="1" applyBorder="1" applyAlignment="1">
      <alignment horizontal="left" vertical="center"/>
      <protection/>
    </xf>
    <xf numFmtId="0" fontId="17" fillId="0" borderId="53" xfId="47" applyFont="1" applyFill="1" applyBorder="1" applyAlignment="1">
      <alignment horizontal="left" vertical="center"/>
      <protection/>
    </xf>
    <xf numFmtId="0" fontId="16" fillId="0" borderId="54" xfId="47" applyFont="1" applyFill="1" applyBorder="1" applyAlignment="1">
      <alignment horizontal="left" vertical="center"/>
      <protection/>
    </xf>
    <xf numFmtId="0" fontId="16" fillId="0" borderId="52" xfId="47" applyFont="1" applyFill="1" applyBorder="1" applyAlignment="1">
      <alignment horizontal="left" vertical="center"/>
      <protection/>
    </xf>
    <xf numFmtId="0" fontId="16" fillId="0" borderId="58" xfId="47" applyFont="1" applyFill="1" applyBorder="1" applyAlignment="1">
      <alignment horizontal="left" vertical="center"/>
      <protection/>
    </xf>
    <xf numFmtId="0" fontId="17" fillId="0" borderId="142" xfId="47" applyFont="1" applyBorder="1" applyAlignment="1">
      <alignment horizontal="center" vertical="center"/>
      <protection/>
    </xf>
    <xf numFmtId="0" fontId="17" fillId="0" borderId="143" xfId="47" applyFont="1" applyBorder="1" applyAlignment="1">
      <alignment horizontal="center" vertical="center"/>
      <protection/>
    </xf>
    <xf numFmtId="0" fontId="17" fillId="0" borderId="144" xfId="47" applyFont="1" applyBorder="1" applyAlignment="1">
      <alignment horizontal="center" vertical="center"/>
      <protection/>
    </xf>
    <xf numFmtId="0" fontId="17" fillId="0" borderId="101" xfId="47" applyFont="1" applyBorder="1" applyAlignment="1">
      <alignment horizontal="center" vertical="center"/>
      <protection/>
    </xf>
    <xf numFmtId="0" fontId="17" fillId="0" borderId="145" xfId="47" applyFont="1" applyBorder="1" applyAlignment="1">
      <alignment horizontal="center" vertical="center"/>
      <protection/>
    </xf>
    <xf numFmtId="1" fontId="17" fillId="0" borderId="101" xfId="47" applyNumberFormat="1" applyFont="1" applyBorder="1" applyAlignment="1">
      <alignment horizontal="center" vertical="center"/>
      <protection/>
    </xf>
    <xf numFmtId="1" fontId="17" fillId="0" borderId="146" xfId="47" applyNumberFormat="1" applyFont="1" applyBorder="1" applyAlignment="1">
      <alignment horizontal="center" vertical="center"/>
      <protection/>
    </xf>
    <xf numFmtId="0" fontId="17" fillId="0" borderId="147" xfId="47" applyFont="1" applyBorder="1" applyAlignment="1">
      <alignment horizontal="center" vertical="center"/>
      <protection/>
    </xf>
    <xf numFmtId="0" fontId="17" fillId="0" borderId="148" xfId="47" applyFont="1" applyBorder="1" applyAlignment="1">
      <alignment horizontal="center" vertical="center"/>
      <protection/>
    </xf>
    <xf numFmtId="0" fontId="17" fillId="0" borderId="37" xfId="47" applyFont="1" applyBorder="1" applyAlignment="1">
      <alignment horizontal="center" vertical="center"/>
      <protection/>
    </xf>
    <xf numFmtId="0" fontId="17" fillId="0" borderId="38" xfId="47" applyFont="1" applyBorder="1" applyAlignment="1">
      <alignment horizontal="center" vertical="center" wrapText="1"/>
      <protection/>
    </xf>
    <xf numFmtId="0" fontId="17" fillId="0" borderId="148" xfId="47" applyFont="1" applyBorder="1" applyAlignment="1">
      <alignment horizontal="center" vertical="center" wrapText="1"/>
      <protection/>
    </xf>
    <xf numFmtId="0" fontId="17" fillId="0" borderId="149" xfId="47" applyFont="1" applyBorder="1" applyAlignment="1">
      <alignment horizontal="center" vertical="center" wrapText="1"/>
      <protection/>
    </xf>
    <xf numFmtId="0" fontId="17" fillId="33" borderId="150" xfId="47" applyFont="1" applyFill="1" applyBorder="1" applyAlignment="1">
      <alignment horizontal="left" vertical="center"/>
      <protection/>
    </xf>
    <xf numFmtId="0" fontId="17" fillId="33" borderId="145" xfId="47" applyFont="1" applyFill="1" applyBorder="1" applyAlignment="1">
      <alignment horizontal="left" vertical="center"/>
      <protection/>
    </xf>
    <xf numFmtId="0" fontId="17" fillId="33" borderId="100" xfId="47" applyFont="1" applyFill="1" applyBorder="1" applyAlignment="1">
      <alignment horizontal="left" vertical="center"/>
      <protection/>
    </xf>
    <xf numFmtId="3" fontId="17" fillId="33" borderId="101" xfId="47" applyNumberFormat="1" applyFont="1" applyFill="1" applyBorder="1" applyAlignment="1">
      <alignment horizontal="right" vertical="center"/>
      <protection/>
    </xf>
    <xf numFmtId="3" fontId="17" fillId="33" borderId="146" xfId="47" applyNumberFormat="1" applyFont="1" applyFill="1" applyBorder="1" applyAlignment="1">
      <alignment horizontal="right" vertical="center"/>
      <protection/>
    </xf>
    <xf numFmtId="0" fontId="16" fillId="0" borderId="151" xfId="47" applyFont="1" applyBorder="1" applyAlignment="1">
      <alignment horizontal="left" vertical="center"/>
      <protection/>
    </xf>
    <xf numFmtId="0" fontId="16" fillId="0" borderId="109" xfId="47" applyFont="1" applyBorder="1" applyAlignment="1">
      <alignment horizontal="left" vertical="center"/>
      <protection/>
    </xf>
    <xf numFmtId="0" fontId="16" fillId="0" borderId="28" xfId="47" applyFont="1" applyBorder="1" applyAlignment="1">
      <alignment horizontal="left" vertical="center"/>
      <protection/>
    </xf>
    <xf numFmtId="3" fontId="16" fillId="0" borderId="29" xfId="47" applyNumberFormat="1" applyFont="1" applyBorder="1" applyAlignment="1">
      <alignment horizontal="right" vertical="center"/>
      <protection/>
    </xf>
    <xf numFmtId="3" fontId="16" fillId="0" borderId="152" xfId="47" applyNumberFormat="1" applyFont="1" applyBorder="1" applyAlignment="1">
      <alignment horizontal="right" vertical="center"/>
      <protection/>
    </xf>
    <xf numFmtId="0" fontId="16" fillId="0" borderId="153" xfId="47" applyFont="1" applyBorder="1" applyAlignment="1">
      <alignment horizontal="left" vertical="center"/>
      <protection/>
    </xf>
    <xf numFmtId="0" fontId="16" fillId="0" borderId="154" xfId="47" applyFont="1" applyBorder="1" applyAlignment="1">
      <alignment horizontal="left" vertical="center"/>
      <protection/>
    </xf>
    <xf numFmtId="0" fontId="16" fillId="0" borderId="155" xfId="47" applyFont="1" applyBorder="1" applyAlignment="1">
      <alignment horizontal="left" vertical="center"/>
      <protection/>
    </xf>
    <xf numFmtId="3" fontId="17" fillId="33" borderId="156" xfId="47" applyNumberFormat="1" applyFont="1" applyFill="1" applyBorder="1" applyAlignment="1">
      <alignment horizontal="right" vertical="center"/>
      <protection/>
    </xf>
    <xf numFmtId="0" fontId="16" fillId="0" borderId="58" xfId="47" applyFont="1" applyFill="1" applyBorder="1" applyAlignment="1">
      <alignment horizontal="left"/>
      <protection/>
    </xf>
    <xf numFmtId="3" fontId="16" fillId="0" borderId="157" xfId="47" applyNumberFormat="1" applyFont="1" applyBorder="1" applyAlignment="1">
      <alignment horizontal="right" vertical="center"/>
      <protection/>
    </xf>
    <xf numFmtId="49" fontId="16" fillId="0" borderId="151" xfId="47" applyNumberFormat="1" applyFont="1" applyBorder="1" applyAlignment="1">
      <alignment horizontal="left" vertical="center" wrapText="1"/>
      <protection/>
    </xf>
    <xf numFmtId="49" fontId="16" fillId="0" borderId="109" xfId="47" applyNumberFormat="1" applyFont="1" applyBorder="1" applyAlignment="1">
      <alignment horizontal="left" vertical="center" wrapText="1"/>
      <protection/>
    </xf>
    <xf numFmtId="49" fontId="16" fillId="0" borderId="28" xfId="47" applyNumberFormat="1" applyFont="1" applyBorder="1" applyAlignment="1">
      <alignment horizontal="left" vertical="center" wrapText="1"/>
      <protection/>
    </xf>
    <xf numFmtId="3" fontId="16" fillId="0" borderId="96" xfId="47" applyNumberFormat="1" applyFont="1" applyBorder="1" applyAlignment="1">
      <alignment horizontal="right" vertical="center"/>
      <protection/>
    </xf>
    <xf numFmtId="3" fontId="16" fillId="0" borderId="158" xfId="47" applyNumberFormat="1" applyFont="1" applyBorder="1" applyAlignment="1">
      <alignment horizontal="right" vertical="center"/>
      <protection/>
    </xf>
    <xf numFmtId="3" fontId="16" fillId="0" borderId="152" xfId="47" applyNumberFormat="1" applyFont="1" applyFill="1" applyBorder="1" applyAlignment="1">
      <alignment horizontal="right" vertical="center"/>
      <protection/>
    </xf>
    <xf numFmtId="0" fontId="12" fillId="0" borderId="109" xfId="47" applyBorder="1" applyAlignment="1">
      <alignment horizontal="left" vertical="center"/>
      <protection/>
    </xf>
    <xf numFmtId="0" fontId="12" fillId="0" borderId="28" xfId="47" applyBorder="1" applyAlignment="1">
      <alignment horizontal="left" vertical="center"/>
      <protection/>
    </xf>
    <xf numFmtId="174" fontId="16" fillId="0" borderId="29" xfId="47" applyNumberFormat="1" applyFont="1" applyBorder="1" applyAlignment="1">
      <alignment horizontal="right" vertical="center"/>
      <protection/>
    </xf>
    <xf numFmtId="174" fontId="16" fillId="0" borderId="152" xfId="47" applyNumberFormat="1" applyFont="1" applyFill="1" applyBorder="1" applyAlignment="1">
      <alignment horizontal="right" vertical="center"/>
      <protection/>
    </xf>
    <xf numFmtId="0" fontId="16" fillId="0" borderId="153" xfId="47" applyFont="1" applyBorder="1" applyAlignment="1">
      <alignment horizontal="left" vertical="center" wrapText="1" indent="2"/>
      <protection/>
    </xf>
    <xf numFmtId="0" fontId="16" fillId="0" borderId="154" xfId="47" applyFont="1" applyBorder="1" applyAlignment="1">
      <alignment horizontal="left" vertical="center" wrapText="1" indent="2"/>
      <protection/>
    </xf>
    <xf numFmtId="0" fontId="16" fillId="0" borderId="155" xfId="47" applyFont="1" applyBorder="1" applyAlignment="1">
      <alignment horizontal="left" vertical="center" wrapText="1" indent="2"/>
      <protection/>
    </xf>
    <xf numFmtId="0" fontId="16" fillId="0" borderId="151" xfId="47" applyFont="1" applyBorder="1" applyAlignment="1">
      <alignment horizontal="center" vertical="center"/>
      <protection/>
    </xf>
    <xf numFmtId="0" fontId="16" fillId="0" borderId="109" xfId="47" applyFont="1" applyBorder="1" applyAlignment="1">
      <alignment horizontal="center" vertical="center"/>
      <protection/>
    </xf>
    <xf numFmtId="0" fontId="16" fillId="0" borderId="109" xfId="47" applyFont="1" applyBorder="1" applyAlignment="1">
      <alignment horizontal="left" vertical="center"/>
      <protection/>
    </xf>
    <xf numFmtId="3" fontId="16" fillId="0" borderId="26" xfId="47" applyNumberFormat="1" applyFont="1" applyBorder="1" applyAlignment="1">
      <alignment horizontal="right" vertical="center"/>
      <protection/>
    </xf>
    <xf numFmtId="0" fontId="16" fillId="0" borderId="153" xfId="47" applyFont="1" applyBorder="1" applyAlignment="1">
      <alignment horizontal="center" vertical="center"/>
      <protection/>
    </xf>
    <xf numFmtId="0" fontId="16" fillId="0" borderId="154" xfId="47" applyFont="1" applyBorder="1" applyAlignment="1">
      <alignment horizontal="center" vertical="center"/>
      <protection/>
    </xf>
    <xf numFmtId="0" fontId="16" fillId="0" borderId="155" xfId="47" applyFont="1" applyBorder="1" applyAlignment="1">
      <alignment horizontal="left" vertical="center"/>
      <protection/>
    </xf>
    <xf numFmtId="3" fontId="16" fillId="0" borderId="38" xfId="47" applyNumberFormat="1" applyFont="1" applyBorder="1" applyAlignment="1">
      <alignment horizontal="right" vertical="center"/>
      <protection/>
    </xf>
    <xf numFmtId="3" fontId="16" fillId="0" borderId="159" xfId="47" applyNumberFormat="1" applyFont="1" applyBorder="1" applyAlignment="1">
      <alignment horizontal="right" vertical="center"/>
      <protection/>
    </xf>
    <xf numFmtId="3" fontId="16" fillId="0" borderId="148" xfId="47" applyNumberFormat="1" applyFont="1" applyBorder="1" applyAlignment="1">
      <alignment horizontal="right" vertical="center"/>
      <protection/>
    </xf>
    <xf numFmtId="3" fontId="16" fillId="0" borderId="160" xfId="47" applyNumberFormat="1" applyFont="1" applyFill="1" applyBorder="1" applyAlignment="1">
      <alignment horizontal="right" vertical="center"/>
      <protection/>
    </xf>
    <xf numFmtId="0" fontId="16" fillId="0" borderId="66" xfId="47" applyFont="1" applyFill="1" applyBorder="1" applyAlignment="1">
      <alignment horizontal="left" vertical="center"/>
      <protection/>
    </xf>
    <xf numFmtId="0" fontId="16" fillId="0" borderId="54" xfId="47" applyNumberFormat="1" applyFont="1" applyFill="1" applyBorder="1" applyAlignment="1">
      <alignment horizontal="left" vertical="center" wrapText="1"/>
      <protection/>
    </xf>
    <xf numFmtId="0" fontId="16" fillId="0" borderId="52" xfId="47" applyNumberFormat="1" applyFont="1" applyFill="1" applyBorder="1" applyAlignment="1">
      <alignment horizontal="left" vertical="center" wrapText="1"/>
      <protection/>
    </xf>
    <xf numFmtId="0" fontId="16" fillId="0" borderId="58" xfId="47" applyNumberFormat="1" applyFont="1" applyFill="1" applyBorder="1" applyAlignment="1">
      <alignment horizontal="left" vertical="center" wrapText="1"/>
      <protection/>
    </xf>
    <xf numFmtId="0" fontId="12" fillId="0" borderId="51" xfId="47" applyBorder="1">
      <alignment/>
      <protection/>
    </xf>
    <xf numFmtId="0" fontId="36" fillId="0" borderId="51" xfId="47" applyFont="1" applyFill="1" applyBorder="1" applyAlignment="1">
      <alignment horizontal="left"/>
      <protection/>
    </xf>
    <xf numFmtId="0" fontId="12" fillId="0" borderId="0" xfId="47" applyAlignment="1">
      <alignment/>
      <protection/>
    </xf>
    <xf numFmtId="0" fontId="37" fillId="0" borderId="51" xfId="47" applyFont="1" applyFill="1" applyBorder="1" applyAlignment="1">
      <alignment horizontal="center" vertical="center"/>
      <protection/>
    </xf>
    <xf numFmtId="0" fontId="38" fillId="0" borderId="51" xfId="47" applyFont="1" applyFill="1" applyBorder="1" applyAlignment="1">
      <alignment horizontal="left" vertical="center"/>
      <protection/>
    </xf>
    <xf numFmtId="0" fontId="17" fillId="0" borderId="161" xfId="47" applyFont="1" applyFill="1" applyBorder="1" applyAlignment="1">
      <alignment horizontal="left" vertical="center"/>
      <protection/>
    </xf>
    <xf numFmtId="0" fontId="17" fillId="0" borderId="162" xfId="47" applyFont="1" applyFill="1" applyBorder="1" applyAlignment="1">
      <alignment horizontal="left" vertical="center"/>
      <protection/>
    </xf>
    <xf numFmtId="0" fontId="17" fillId="0" borderId="163" xfId="47" applyFont="1" applyFill="1" applyBorder="1" applyAlignment="1">
      <alignment horizontal="left" vertical="center"/>
      <protection/>
    </xf>
    <xf numFmtId="0" fontId="38" fillId="0" borderId="0" xfId="47" applyFont="1" applyFill="1" applyBorder="1" applyAlignment="1">
      <alignment horizontal="left" vertical="center"/>
      <protection/>
    </xf>
    <xf numFmtId="0" fontId="16" fillId="0" borderId="0" xfId="47" applyFont="1" applyFill="1" applyBorder="1" applyAlignment="1">
      <alignment horizontal="left" vertical="center"/>
      <protection/>
    </xf>
    <xf numFmtId="0" fontId="39" fillId="0" borderId="164" xfId="47" applyFont="1" applyBorder="1" applyAlignment="1">
      <alignment horizontal="center" vertical="center"/>
      <protection/>
    </xf>
    <xf numFmtId="0" fontId="39" fillId="0" borderId="165" xfId="47" applyFont="1" applyBorder="1" applyAlignment="1">
      <alignment horizontal="center" vertical="center"/>
      <protection/>
    </xf>
    <xf numFmtId="0" fontId="39" fillId="0" borderId="166" xfId="47" applyFont="1" applyBorder="1" applyAlignment="1">
      <alignment horizontal="center" vertical="center"/>
      <protection/>
    </xf>
    <xf numFmtId="0" fontId="39" fillId="0" borderId="167" xfId="47" applyFont="1" applyBorder="1" applyAlignment="1">
      <alignment vertical="center"/>
      <protection/>
    </xf>
    <xf numFmtId="0" fontId="35" fillId="0" borderId="167" xfId="47" applyFont="1" applyBorder="1" applyAlignment="1">
      <alignment horizontal="center" vertical="center"/>
      <protection/>
    </xf>
    <xf numFmtId="0" fontId="35" fillId="0" borderId="168" xfId="47" applyFont="1" applyBorder="1" applyAlignment="1">
      <alignment horizontal="center" vertical="center"/>
      <protection/>
    </xf>
    <xf numFmtId="0" fontId="38" fillId="0" borderId="169" xfId="47" applyFont="1" applyBorder="1" applyAlignment="1">
      <alignment horizontal="left" vertical="center"/>
      <protection/>
    </xf>
    <xf numFmtId="0" fontId="38" fillId="0" borderId="170" xfId="47" applyFont="1" applyBorder="1" applyAlignment="1">
      <alignment horizontal="left" vertical="center"/>
      <protection/>
    </xf>
    <xf numFmtId="0" fontId="38" fillId="0" borderId="171" xfId="47" applyFont="1" applyBorder="1" applyAlignment="1">
      <alignment horizontal="left" vertical="center"/>
      <protection/>
    </xf>
    <xf numFmtId="0" fontId="38" fillId="0" borderId="172" xfId="47" applyFont="1" applyBorder="1" applyAlignment="1">
      <alignment horizontal="left" vertical="center"/>
      <protection/>
    </xf>
    <xf numFmtId="0" fontId="38" fillId="0" borderId="167" xfId="47" applyFont="1" applyBorder="1" applyAlignment="1">
      <alignment horizontal="left" vertical="center"/>
      <protection/>
    </xf>
    <xf numFmtId="3" fontId="38" fillId="0" borderId="167" xfId="47" applyNumberFormat="1" applyFont="1" applyBorder="1" applyAlignment="1">
      <alignment horizontal="right" vertical="center"/>
      <protection/>
    </xf>
    <xf numFmtId="0" fontId="38" fillId="0" borderId="173" xfId="47" applyFont="1" applyBorder="1" applyAlignment="1">
      <alignment horizontal="left" vertical="center"/>
      <protection/>
    </xf>
    <xf numFmtId="0" fontId="38" fillId="0" borderId="174" xfId="47" applyFont="1" applyBorder="1" applyAlignment="1">
      <alignment horizontal="left" vertical="center"/>
      <protection/>
    </xf>
    <xf numFmtId="0" fontId="38" fillId="0" borderId="51" xfId="47" applyFont="1" applyBorder="1" applyAlignment="1">
      <alignment horizontal="left" vertical="center"/>
      <protection/>
    </xf>
    <xf numFmtId="0" fontId="38" fillId="0" borderId="175" xfId="47" applyFont="1" applyBorder="1" applyAlignment="1">
      <alignment horizontal="left" vertical="center"/>
      <protection/>
    </xf>
    <xf numFmtId="0" fontId="40" fillId="0" borderId="29" xfId="47" applyFont="1" applyBorder="1" applyAlignment="1">
      <alignment horizontal="left" vertical="center"/>
      <protection/>
    </xf>
    <xf numFmtId="3" fontId="40" fillId="34" borderId="32" xfId="47" applyNumberFormat="1" applyFont="1" applyFill="1" applyBorder="1" applyAlignment="1">
      <alignment horizontal="right" vertical="center"/>
      <protection/>
    </xf>
    <xf numFmtId="3" fontId="40" fillId="0" borderId="32" xfId="47" applyNumberFormat="1" applyFont="1" applyBorder="1" applyAlignment="1">
      <alignment horizontal="right" vertical="center"/>
      <protection/>
    </xf>
    <xf numFmtId="3" fontId="40" fillId="0" borderId="79" xfId="47" applyNumberFormat="1" applyFont="1" applyBorder="1" applyAlignment="1">
      <alignment horizontal="right" vertical="center"/>
      <protection/>
    </xf>
    <xf numFmtId="0" fontId="38" fillId="0" borderId="176" xfId="47" applyFont="1" applyBorder="1" applyAlignment="1">
      <alignment horizontal="left" vertical="center"/>
      <protection/>
    </xf>
    <xf numFmtId="0" fontId="38" fillId="0" borderId="177" xfId="47" applyFont="1" applyBorder="1" applyAlignment="1">
      <alignment horizontal="left" vertical="center"/>
      <protection/>
    </xf>
    <xf numFmtId="0" fontId="38" fillId="0" borderId="178" xfId="47" applyFont="1" applyBorder="1" applyAlignment="1">
      <alignment horizontal="left" vertical="center"/>
      <protection/>
    </xf>
    <xf numFmtId="0" fontId="38" fillId="0" borderId="179" xfId="47" applyFont="1" applyBorder="1" applyAlignment="1">
      <alignment horizontal="left" vertical="center"/>
      <protection/>
    </xf>
    <xf numFmtId="0" fontId="40" fillId="0" borderId="105" xfId="47" applyFont="1" applyBorder="1" applyAlignment="1">
      <alignment horizontal="left" vertical="center"/>
      <protection/>
    </xf>
    <xf numFmtId="3" fontId="40" fillId="0" borderId="105" xfId="47" applyNumberFormat="1" applyFont="1" applyBorder="1" applyAlignment="1">
      <alignment horizontal="right" vertical="center"/>
      <protection/>
    </xf>
    <xf numFmtId="3" fontId="40" fillId="0" borderId="160" xfId="47" applyNumberFormat="1" applyFont="1" applyBorder="1" applyAlignment="1">
      <alignment horizontal="right" vertical="center"/>
      <protection/>
    </xf>
    <xf numFmtId="0" fontId="38" fillId="0" borderId="147" xfId="47" applyFont="1" applyBorder="1" applyAlignment="1">
      <alignment horizontal="left" vertical="center"/>
      <protection/>
    </xf>
    <xf numFmtId="0" fontId="38" fillId="0" borderId="180" xfId="47" applyFont="1" applyBorder="1" applyAlignment="1">
      <alignment horizontal="left" vertical="center"/>
      <protection/>
    </xf>
    <xf numFmtId="3" fontId="40" fillId="0" borderId="181" xfId="47" applyNumberFormat="1" applyFont="1" applyBorder="1" applyAlignment="1">
      <alignment horizontal="right" vertical="center"/>
      <protection/>
    </xf>
    <xf numFmtId="0" fontId="41" fillId="0" borderId="51" xfId="47" applyFont="1" applyBorder="1">
      <alignment/>
      <protection/>
    </xf>
    <xf numFmtId="0" fontId="12" fillId="0" borderId="148" xfId="47" applyBorder="1" applyAlignment="1">
      <alignment horizontal="center"/>
      <protection/>
    </xf>
    <xf numFmtId="0" fontId="42" fillId="0" borderId="101" xfId="47" applyFont="1" applyBorder="1" applyAlignment="1">
      <alignment horizontal="center" vertical="center"/>
      <protection/>
    </xf>
    <xf numFmtId="0" fontId="42" fillId="0" borderId="156" xfId="47" applyFont="1" applyBorder="1" applyAlignment="1">
      <alignment horizontal="center" vertical="center"/>
      <protection/>
    </xf>
    <xf numFmtId="0" fontId="12" fillId="0" borderId="29" xfId="47" applyBorder="1" applyAlignment="1">
      <alignment/>
      <protection/>
    </xf>
    <xf numFmtId="0" fontId="12" fillId="0" borderId="157" xfId="47" applyBorder="1" applyAlignment="1">
      <alignment/>
      <protection/>
    </xf>
    <xf numFmtId="0" fontId="12" fillId="0" borderId="105" xfId="47" applyBorder="1" applyAlignment="1">
      <alignment/>
      <protection/>
    </xf>
    <xf numFmtId="0" fontId="12" fillId="0" borderId="160" xfId="47" applyBorder="1" applyAlignment="1">
      <alignment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4" xfId="48"/>
    <cellStyle name="Normal_T-CET2003 (Tablo-11)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[0]_190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-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yalcin\Desktop\ek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t\Desktop\B&#220;T&#199;E%20HAZIRLIK%20&#199;ALI&#350;MALARI\2021%20YILI%20B&#220;T&#199;E%20HAZIRLIK%20&#199;ALI&#350;MALARI\EK%20FORMLAR\T&#220;M%20B&#304;R&#304;MLER\T&#252;m%20Birim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(24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2"/>
      <sheetName val="F27-3"/>
      <sheetName val="F27-4"/>
      <sheetName val="F27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 10"/>
      <sheetName val="Telefon"/>
      <sheetName val="Tavanı Aşan Teklif Formu"/>
      <sheetName val="Form 26(9)"/>
      <sheetName val="01.4 Görevlendirmel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5"/>
  <sheetViews>
    <sheetView tabSelected="1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2.7109375" style="312" customWidth="1"/>
    <col min="2" max="2" width="12.140625" style="312" customWidth="1"/>
    <col min="3" max="3" width="2.8515625" style="312" customWidth="1"/>
    <col min="4" max="4" width="86.00390625" style="312" customWidth="1"/>
    <col min="5" max="9" width="15.8515625" style="312" customWidth="1"/>
    <col min="10" max="16384" width="9.140625" style="312" customWidth="1"/>
  </cols>
  <sheetData>
    <row r="1" ht="9.75" customHeight="1"/>
    <row r="2" spans="2:9" ht="17.25" customHeight="1">
      <c r="B2" s="313" t="s">
        <v>179</v>
      </c>
      <c r="C2" s="314"/>
      <c r="D2" s="314"/>
      <c r="E2" s="314"/>
      <c r="F2" s="314"/>
      <c r="G2" s="314"/>
      <c r="H2" s="314"/>
      <c r="I2" s="314"/>
    </row>
    <row r="3" spans="2:9" ht="12.75">
      <c r="B3" s="315"/>
      <c r="C3" s="315"/>
      <c r="D3" s="315"/>
      <c r="E3" s="315"/>
      <c r="F3" s="315"/>
      <c r="G3" s="315"/>
      <c r="H3" s="315"/>
      <c r="I3" s="315"/>
    </row>
    <row r="4" spans="2:9" ht="15" customHeight="1">
      <c r="B4" s="315" t="s">
        <v>95</v>
      </c>
      <c r="C4" s="315" t="s">
        <v>96</v>
      </c>
      <c r="D4" s="316">
        <v>2021</v>
      </c>
      <c r="E4" s="316"/>
      <c r="F4" s="317"/>
      <c r="G4" s="317"/>
      <c r="H4" s="317"/>
      <c r="I4" s="317"/>
    </row>
    <row r="5" spans="2:9" ht="15" customHeight="1">
      <c r="B5" s="315" t="s">
        <v>97</v>
      </c>
      <c r="C5" s="315" t="s">
        <v>96</v>
      </c>
      <c r="D5" s="318" t="s">
        <v>92</v>
      </c>
      <c r="E5" s="319"/>
      <c r="F5" s="319"/>
      <c r="G5" s="319"/>
      <c r="H5" s="319"/>
      <c r="I5" s="320"/>
    </row>
    <row r="6" spans="2:9" ht="15" customHeight="1">
      <c r="B6" s="321" t="s">
        <v>180</v>
      </c>
      <c r="C6" s="321" t="s">
        <v>96</v>
      </c>
      <c r="D6" s="318" t="s">
        <v>181</v>
      </c>
      <c r="E6" s="319"/>
      <c r="F6" s="319"/>
      <c r="G6" s="319"/>
      <c r="H6" s="319"/>
      <c r="I6" s="320"/>
    </row>
    <row r="7" spans="2:9" ht="15" customHeight="1">
      <c r="B7" s="321"/>
      <c r="C7" s="321"/>
      <c r="D7" s="322"/>
      <c r="E7" s="323"/>
      <c r="F7" s="323"/>
      <c r="G7" s="323"/>
      <c r="H7" s="323"/>
      <c r="I7" s="324"/>
    </row>
    <row r="8" spans="2:9" ht="13.5" thickBot="1">
      <c r="B8" s="316"/>
      <c r="C8" s="316"/>
      <c r="D8" s="316"/>
      <c r="E8" s="316"/>
      <c r="F8" s="316"/>
      <c r="G8" s="316"/>
      <c r="H8" s="316"/>
      <c r="I8" s="316"/>
    </row>
    <row r="9" spans="2:9" ht="12.75">
      <c r="B9" s="325" t="s">
        <v>182</v>
      </c>
      <c r="C9" s="326"/>
      <c r="D9" s="327"/>
      <c r="E9" s="328">
        <v>2019</v>
      </c>
      <c r="F9" s="328">
        <v>2020</v>
      </c>
      <c r="G9" s="329">
        <v>2021</v>
      </c>
      <c r="H9" s="330">
        <v>2022</v>
      </c>
      <c r="I9" s="331">
        <v>2023</v>
      </c>
    </row>
    <row r="10" spans="2:9" ht="25.5" customHeight="1" thickBot="1">
      <c r="B10" s="332"/>
      <c r="C10" s="333"/>
      <c r="D10" s="334"/>
      <c r="E10" s="335" t="s">
        <v>183</v>
      </c>
      <c r="F10" s="335" t="s">
        <v>184</v>
      </c>
      <c r="G10" s="336" t="s">
        <v>185</v>
      </c>
      <c r="H10" s="335" t="str">
        <f>G10</f>
        <v>TEKLİF</v>
      </c>
      <c r="I10" s="337" t="str">
        <f>G10</f>
        <v>TEKLİF</v>
      </c>
    </row>
    <row r="11" spans="2:9" ht="27.75" customHeight="1">
      <c r="B11" s="338" t="s">
        <v>186</v>
      </c>
      <c r="C11" s="339"/>
      <c r="D11" s="340"/>
      <c r="E11" s="341"/>
      <c r="F11" s="341"/>
      <c r="G11" s="341"/>
      <c r="H11" s="341"/>
      <c r="I11" s="342"/>
    </row>
    <row r="12" spans="2:9" ht="27.75" customHeight="1">
      <c r="B12" s="343" t="s">
        <v>187</v>
      </c>
      <c r="C12" s="344"/>
      <c r="D12" s="345"/>
      <c r="E12" s="346"/>
      <c r="F12" s="346"/>
      <c r="G12" s="346"/>
      <c r="H12" s="346"/>
      <c r="I12" s="347"/>
    </row>
    <row r="13" spans="2:9" ht="27.75" customHeight="1">
      <c r="B13" s="343" t="s">
        <v>188</v>
      </c>
      <c r="C13" s="344"/>
      <c r="D13" s="345"/>
      <c r="E13" s="346"/>
      <c r="F13" s="346"/>
      <c r="G13" s="346"/>
      <c r="H13" s="346"/>
      <c r="I13" s="347"/>
    </row>
    <row r="14" spans="2:9" ht="27.75" customHeight="1">
      <c r="B14" s="343" t="s">
        <v>189</v>
      </c>
      <c r="C14" s="344"/>
      <c r="D14" s="345"/>
      <c r="E14" s="346"/>
      <c r="F14" s="346"/>
      <c r="G14" s="346"/>
      <c r="H14" s="346"/>
      <c r="I14" s="347"/>
    </row>
    <row r="15" spans="2:9" ht="27.75" customHeight="1" thickBot="1">
      <c r="B15" s="348" t="s">
        <v>190</v>
      </c>
      <c r="C15" s="349"/>
      <c r="D15" s="350"/>
      <c r="E15" s="346"/>
      <c r="F15" s="346"/>
      <c r="G15" s="346"/>
      <c r="H15" s="346"/>
      <c r="I15" s="347"/>
    </row>
    <row r="16" spans="2:9" ht="27.75" customHeight="1">
      <c r="B16" s="338" t="s">
        <v>191</v>
      </c>
      <c r="C16" s="339"/>
      <c r="D16" s="340"/>
      <c r="E16" s="341"/>
      <c r="F16" s="341"/>
      <c r="G16" s="341"/>
      <c r="H16" s="341"/>
      <c r="I16" s="342"/>
    </row>
    <row r="17" spans="2:9" ht="27.75" customHeight="1">
      <c r="B17" s="343" t="s">
        <v>192</v>
      </c>
      <c r="C17" s="344"/>
      <c r="D17" s="345"/>
      <c r="E17" s="346"/>
      <c r="F17" s="346"/>
      <c r="G17" s="346"/>
      <c r="H17" s="346"/>
      <c r="I17" s="347"/>
    </row>
    <row r="18" spans="2:9" ht="27.75" customHeight="1">
      <c r="B18" s="343" t="s">
        <v>193</v>
      </c>
      <c r="C18" s="344"/>
      <c r="D18" s="345"/>
      <c r="E18" s="346"/>
      <c r="F18" s="346"/>
      <c r="G18" s="346"/>
      <c r="H18" s="346"/>
      <c r="I18" s="347"/>
    </row>
    <row r="19" spans="2:9" ht="27.75" customHeight="1">
      <c r="B19" s="343" t="s">
        <v>194</v>
      </c>
      <c r="C19" s="344"/>
      <c r="D19" s="345"/>
      <c r="E19" s="346"/>
      <c r="F19" s="346"/>
      <c r="G19" s="346"/>
      <c r="H19" s="346"/>
      <c r="I19" s="347"/>
    </row>
    <row r="20" spans="2:9" ht="27.75" customHeight="1">
      <c r="B20" s="343" t="s">
        <v>195</v>
      </c>
      <c r="C20" s="344"/>
      <c r="D20" s="345"/>
      <c r="E20" s="346"/>
      <c r="F20" s="346"/>
      <c r="G20" s="346"/>
      <c r="H20" s="346"/>
      <c r="I20" s="347"/>
    </row>
    <row r="21" spans="2:9" ht="27.75" customHeight="1">
      <c r="B21" s="343" t="s">
        <v>196</v>
      </c>
      <c r="C21" s="344"/>
      <c r="D21" s="345"/>
      <c r="E21" s="346"/>
      <c r="F21" s="346"/>
      <c r="G21" s="346"/>
      <c r="H21" s="346"/>
      <c r="I21" s="347"/>
    </row>
    <row r="22" spans="2:9" ht="27.75" customHeight="1">
      <c r="B22" s="343" t="s">
        <v>197</v>
      </c>
      <c r="C22" s="344"/>
      <c r="D22" s="345"/>
      <c r="E22" s="346"/>
      <c r="F22" s="346"/>
      <c r="G22" s="346"/>
      <c r="H22" s="346"/>
      <c r="I22" s="347"/>
    </row>
    <row r="23" spans="2:9" ht="27.75" customHeight="1">
      <c r="B23" s="343" t="s">
        <v>198</v>
      </c>
      <c r="C23" s="344"/>
      <c r="D23" s="345"/>
      <c r="E23" s="346"/>
      <c r="F23" s="346"/>
      <c r="G23" s="346"/>
      <c r="H23" s="346"/>
      <c r="I23" s="347"/>
    </row>
    <row r="24" spans="2:9" ht="27.75" customHeight="1" thickBot="1">
      <c r="B24" s="343" t="s">
        <v>199</v>
      </c>
      <c r="C24" s="344"/>
      <c r="D24" s="345"/>
      <c r="E24" s="346"/>
      <c r="F24" s="346"/>
      <c r="G24" s="346"/>
      <c r="H24" s="346"/>
      <c r="I24" s="347"/>
    </row>
    <row r="25" spans="2:10" ht="27.75" customHeight="1">
      <c r="B25" s="338" t="s">
        <v>200</v>
      </c>
      <c r="C25" s="339"/>
      <c r="D25" s="340"/>
      <c r="E25" s="341"/>
      <c r="F25" s="341"/>
      <c r="G25" s="341"/>
      <c r="H25" s="341"/>
      <c r="I25" s="351"/>
      <c r="J25" s="352"/>
    </row>
    <row r="26" spans="2:10" ht="27.75" customHeight="1">
      <c r="B26" s="343" t="s">
        <v>201</v>
      </c>
      <c r="C26" s="344"/>
      <c r="D26" s="345"/>
      <c r="E26" s="346"/>
      <c r="F26" s="346"/>
      <c r="G26" s="346"/>
      <c r="H26" s="346"/>
      <c r="I26" s="353"/>
      <c r="J26" s="352"/>
    </row>
    <row r="27" spans="2:10" ht="27.75" customHeight="1">
      <c r="B27" s="343" t="s">
        <v>202</v>
      </c>
      <c r="C27" s="344"/>
      <c r="D27" s="345"/>
      <c r="E27" s="346"/>
      <c r="F27" s="346"/>
      <c r="G27" s="346"/>
      <c r="H27" s="346"/>
      <c r="I27" s="353"/>
      <c r="J27" s="352"/>
    </row>
    <row r="28" spans="2:10" ht="27.75" customHeight="1">
      <c r="B28" s="343" t="s">
        <v>203</v>
      </c>
      <c r="C28" s="344"/>
      <c r="D28" s="345"/>
      <c r="E28" s="346"/>
      <c r="F28" s="346"/>
      <c r="G28" s="346"/>
      <c r="H28" s="346"/>
      <c r="I28" s="353"/>
      <c r="J28" s="352"/>
    </row>
    <row r="29" spans="2:10" ht="27.75" customHeight="1">
      <c r="B29" s="343" t="s">
        <v>204</v>
      </c>
      <c r="C29" s="344"/>
      <c r="D29" s="345"/>
      <c r="E29" s="346"/>
      <c r="F29" s="346"/>
      <c r="G29" s="346"/>
      <c r="H29" s="346"/>
      <c r="I29" s="353"/>
      <c r="J29" s="352"/>
    </row>
    <row r="30" spans="2:9" ht="27.75" customHeight="1">
      <c r="B30" s="343" t="s">
        <v>205</v>
      </c>
      <c r="C30" s="344"/>
      <c r="D30" s="345"/>
      <c r="E30" s="346"/>
      <c r="F30" s="346"/>
      <c r="G30" s="346"/>
      <c r="H30" s="346"/>
      <c r="I30" s="347"/>
    </row>
    <row r="31" spans="2:9" ht="27.75" customHeight="1">
      <c r="B31" s="343" t="s">
        <v>206</v>
      </c>
      <c r="C31" s="344"/>
      <c r="D31" s="345"/>
      <c r="E31" s="346"/>
      <c r="F31" s="346"/>
      <c r="G31" s="346"/>
      <c r="H31" s="346"/>
      <c r="I31" s="347"/>
    </row>
    <row r="32" spans="2:9" ht="27.75" customHeight="1">
      <c r="B32" s="343" t="s">
        <v>207</v>
      </c>
      <c r="C32" s="344"/>
      <c r="D32" s="345"/>
      <c r="E32" s="346"/>
      <c r="F32" s="346"/>
      <c r="G32" s="346"/>
      <c r="H32" s="346"/>
      <c r="I32" s="347"/>
    </row>
    <row r="33" spans="2:9" ht="27.75" customHeight="1">
      <c r="B33" s="343" t="s">
        <v>208</v>
      </c>
      <c r="C33" s="344"/>
      <c r="D33" s="345"/>
      <c r="E33" s="346"/>
      <c r="F33" s="346"/>
      <c r="G33" s="346"/>
      <c r="H33" s="346"/>
      <c r="I33" s="347"/>
    </row>
    <row r="34" spans="2:9" ht="27.75" customHeight="1">
      <c r="B34" s="354" t="s">
        <v>209</v>
      </c>
      <c r="C34" s="355"/>
      <c r="D34" s="356"/>
      <c r="E34" s="346"/>
      <c r="F34" s="346"/>
      <c r="G34" s="346"/>
      <c r="H34" s="346"/>
      <c r="I34" s="347"/>
    </row>
    <row r="35" spans="2:9" ht="27.75" customHeight="1">
      <c r="B35" s="343" t="s">
        <v>210</v>
      </c>
      <c r="C35" s="344"/>
      <c r="D35" s="345"/>
      <c r="E35" s="357"/>
      <c r="F35" s="357"/>
      <c r="G35" s="357"/>
      <c r="H35" s="357"/>
      <c r="I35" s="358"/>
    </row>
    <row r="36" spans="2:9" ht="27.75" customHeight="1">
      <c r="B36" s="343" t="s">
        <v>211</v>
      </c>
      <c r="C36" s="344"/>
      <c r="D36" s="345"/>
      <c r="E36" s="346"/>
      <c r="F36" s="346"/>
      <c r="G36" s="346"/>
      <c r="H36" s="346"/>
      <c r="I36" s="347"/>
    </row>
    <row r="37" spans="2:9" ht="27.75" customHeight="1">
      <c r="B37" s="343" t="s">
        <v>212</v>
      </c>
      <c r="C37" s="344"/>
      <c r="D37" s="345"/>
      <c r="E37" s="346"/>
      <c r="F37" s="346"/>
      <c r="G37" s="346"/>
      <c r="H37" s="346"/>
      <c r="I37" s="347"/>
    </row>
    <row r="38" spans="2:9" ht="27.75" customHeight="1">
      <c r="B38" s="343" t="s">
        <v>213</v>
      </c>
      <c r="C38" s="344"/>
      <c r="D38" s="345"/>
      <c r="E38" s="346"/>
      <c r="F38" s="346"/>
      <c r="G38" s="346"/>
      <c r="H38" s="346"/>
      <c r="I38" s="347"/>
    </row>
    <row r="39" spans="2:9" ht="27.75" customHeight="1" thickBot="1">
      <c r="B39" s="343" t="s">
        <v>214</v>
      </c>
      <c r="C39" s="344"/>
      <c r="D39" s="345"/>
      <c r="E39" s="346"/>
      <c r="F39" s="346"/>
      <c r="G39" s="346"/>
      <c r="H39" s="346"/>
      <c r="I39" s="347"/>
    </row>
    <row r="40" spans="2:9" ht="27.75" customHeight="1">
      <c r="B40" s="338" t="s">
        <v>215</v>
      </c>
      <c r="C40" s="339"/>
      <c r="D40" s="340"/>
      <c r="E40" s="341"/>
      <c r="F40" s="341"/>
      <c r="G40" s="341"/>
      <c r="H40" s="341"/>
      <c r="I40" s="342"/>
    </row>
    <row r="41" spans="2:9" ht="27.75" customHeight="1">
      <c r="B41" s="343" t="s">
        <v>216</v>
      </c>
      <c r="C41" s="344"/>
      <c r="D41" s="345"/>
      <c r="E41" s="346"/>
      <c r="F41" s="346"/>
      <c r="G41" s="346"/>
      <c r="H41" s="346"/>
      <c r="I41" s="359"/>
    </row>
    <row r="42" spans="2:9" ht="27.75" customHeight="1">
      <c r="B42" s="343" t="s">
        <v>217</v>
      </c>
      <c r="C42" s="344"/>
      <c r="D42" s="345"/>
      <c r="E42" s="346"/>
      <c r="F42" s="346"/>
      <c r="G42" s="346"/>
      <c r="H42" s="346"/>
      <c r="I42" s="359"/>
    </row>
    <row r="43" spans="2:9" ht="27.75" customHeight="1">
      <c r="B43" s="343" t="s">
        <v>218</v>
      </c>
      <c r="C43" s="344"/>
      <c r="D43" s="345"/>
      <c r="E43" s="346"/>
      <c r="F43" s="346"/>
      <c r="G43" s="346"/>
      <c r="H43" s="346"/>
      <c r="I43" s="359"/>
    </row>
    <row r="44" spans="2:9" ht="27.75" customHeight="1">
      <c r="B44" s="343" t="s">
        <v>219</v>
      </c>
      <c r="C44" s="344"/>
      <c r="D44" s="345"/>
      <c r="E44" s="346"/>
      <c r="F44" s="346"/>
      <c r="G44" s="346"/>
      <c r="H44" s="346"/>
      <c r="I44" s="359"/>
    </row>
    <row r="45" spans="2:9" ht="27.75" customHeight="1">
      <c r="B45" s="343" t="s">
        <v>220</v>
      </c>
      <c r="C45" s="344"/>
      <c r="D45" s="345"/>
      <c r="E45" s="346"/>
      <c r="F45" s="346"/>
      <c r="G45" s="346"/>
      <c r="H45" s="346"/>
      <c r="I45" s="359"/>
    </row>
    <row r="46" spans="2:9" ht="27.75" customHeight="1">
      <c r="B46" s="343" t="s">
        <v>221</v>
      </c>
      <c r="C46" s="344"/>
      <c r="D46" s="345"/>
      <c r="E46" s="346"/>
      <c r="F46" s="346"/>
      <c r="G46" s="346"/>
      <c r="H46" s="346"/>
      <c r="I46" s="359"/>
    </row>
    <row r="47" spans="2:9" ht="27.75" customHeight="1">
      <c r="B47" s="343" t="s">
        <v>222</v>
      </c>
      <c r="C47" s="344"/>
      <c r="D47" s="345"/>
      <c r="E47" s="346"/>
      <c r="F47" s="346"/>
      <c r="G47" s="346"/>
      <c r="H47" s="346"/>
      <c r="I47" s="359"/>
    </row>
    <row r="48" spans="2:9" ht="27.75" customHeight="1">
      <c r="B48" s="343" t="s">
        <v>223</v>
      </c>
      <c r="C48" s="344"/>
      <c r="D48" s="345"/>
      <c r="E48" s="346"/>
      <c r="F48" s="346"/>
      <c r="G48" s="346"/>
      <c r="H48" s="346"/>
      <c r="I48" s="359"/>
    </row>
    <row r="49" spans="2:9" ht="27.75" customHeight="1">
      <c r="B49" s="343" t="s">
        <v>224</v>
      </c>
      <c r="C49" s="344"/>
      <c r="D49" s="345"/>
      <c r="E49" s="346"/>
      <c r="F49" s="346"/>
      <c r="G49" s="346"/>
      <c r="H49" s="346"/>
      <c r="I49" s="359"/>
    </row>
    <row r="50" spans="2:9" ht="27.75" customHeight="1">
      <c r="B50" s="343" t="s">
        <v>225</v>
      </c>
      <c r="C50" s="344"/>
      <c r="D50" s="345"/>
      <c r="E50" s="346"/>
      <c r="F50" s="346"/>
      <c r="G50" s="346"/>
      <c r="H50" s="346"/>
      <c r="I50" s="359"/>
    </row>
    <row r="51" spans="2:9" ht="27.75" customHeight="1">
      <c r="B51" s="343" t="s">
        <v>226</v>
      </c>
      <c r="C51" s="344"/>
      <c r="D51" s="345"/>
      <c r="E51" s="346"/>
      <c r="F51" s="346"/>
      <c r="G51" s="346"/>
      <c r="H51" s="346"/>
      <c r="I51" s="359"/>
    </row>
    <row r="52" spans="2:9" ht="27.75" customHeight="1">
      <c r="B52" s="343" t="s">
        <v>227</v>
      </c>
      <c r="C52" s="344"/>
      <c r="D52" s="345"/>
      <c r="E52" s="346"/>
      <c r="F52" s="346"/>
      <c r="G52" s="346"/>
      <c r="H52" s="346"/>
      <c r="I52" s="359"/>
    </row>
    <row r="53" spans="2:9" ht="27.75" customHeight="1">
      <c r="B53" s="343" t="s">
        <v>228</v>
      </c>
      <c r="C53" s="344"/>
      <c r="D53" s="345"/>
      <c r="E53" s="346">
        <f>E54+E55+E56</f>
        <v>0</v>
      </c>
      <c r="F53" s="346">
        <f>F54+F55+F56</f>
        <v>0</v>
      </c>
      <c r="G53" s="346">
        <f>G54+G55+G56</f>
        <v>0</v>
      </c>
      <c r="H53" s="346">
        <f>H54+H55+H56</f>
        <v>0</v>
      </c>
      <c r="I53" s="359">
        <f>I54+I55+I56</f>
        <v>0</v>
      </c>
    </row>
    <row r="54" spans="2:9" ht="27.75" customHeight="1">
      <c r="B54" s="343" t="s">
        <v>229</v>
      </c>
      <c r="C54" s="344"/>
      <c r="D54" s="345"/>
      <c r="E54" s="346"/>
      <c r="F54" s="346"/>
      <c r="G54" s="346"/>
      <c r="H54" s="346"/>
      <c r="I54" s="359"/>
    </row>
    <row r="55" spans="2:9" ht="27.75" customHeight="1">
      <c r="B55" s="343" t="s">
        <v>230</v>
      </c>
      <c r="C55" s="360"/>
      <c r="D55" s="361"/>
      <c r="E55" s="346"/>
      <c r="F55" s="346"/>
      <c r="G55" s="346"/>
      <c r="H55" s="346"/>
      <c r="I55" s="359"/>
    </row>
    <row r="56" spans="2:9" ht="27.75" customHeight="1">
      <c r="B56" s="343" t="s">
        <v>231</v>
      </c>
      <c r="C56" s="360"/>
      <c r="D56" s="361"/>
      <c r="E56" s="346"/>
      <c r="F56" s="346"/>
      <c r="G56" s="346"/>
      <c r="H56" s="346"/>
      <c r="I56" s="359"/>
    </row>
    <row r="57" spans="2:9" ht="27.75" customHeight="1">
      <c r="B57" s="343" t="s">
        <v>232</v>
      </c>
      <c r="C57" s="344"/>
      <c r="D57" s="345"/>
      <c r="E57" s="346">
        <f>E58+E59+E60</f>
        <v>0</v>
      </c>
      <c r="F57" s="346">
        <f>F58+F59+F60</f>
        <v>0</v>
      </c>
      <c r="G57" s="346">
        <f>G58+G59+G60</f>
        <v>0</v>
      </c>
      <c r="H57" s="346">
        <f>H58+H59+H60</f>
        <v>0</v>
      </c>
      <c r="I57" s="359">
        <f>I58+I59+I60</f>
        <v>0</v>
      </c>
    </row>
    <row r="58" spans="2:9" ht="27.75" customHeight="1">
      <c r="B58" s="343" t="s">
        <v>233</v>
      </c>
      <c r="C58" s="344"/>
      <c r="D58" s="345"/>
      <c r="E58" s="346"/>
      <c r="F58" s="346"/>
      <c r="G58" s="346"/>
      <c r="H58" s="346"/>
      <c r="I58" s="359"/>
    </row>
    <row r="59" spans="2:9" ht="27.75" customHeight="1">
      <c r="B59" s="343" t="s">
        <v>234</v>
      </c>
      <c r="C59" s="360"/>
      <c r="D59" s="361"/>
      <c r="E59" s="346"/>
      <c r="F59" s="346"/>
      <c r="G59" s="346"/>
      <c r="H59" s="346"/>
      <c r="I59" s="359"/>
    </row>
    <row r="60" spans="2:9" ht="27.75" customHeight="1">
      <c r="B60" s="343" t="s">
        <v>235</v>
      </c>
      <c r="C60" s="360"/>
      <c r="D60" s="361"/>
      <c r="E60" s="346"/>
      <c r="F60" s="346"/>
      <c r="G60" s="346"/>
      <c r="H60" s="346"/>
      <c r="I60" s="359"/>
    </row>
    <row r="61" spans="2:9" ht="27.75" customHeight="1">
      <c r="B61" s="343" t="s">
        <v>236</v>
      </c>
      <c r="C61" s="344"/>
      <c r="D61" s="345"/>
      <c r="E61" s="346"/>
      <c r="F61" s="346"/>
      <c r="G61" s="346"/>
      <c r="H61" s="346"/>
      <c r="I61" s="359"/>
    </row>
    <row r="62" spans="2:9" ht="27.75" customHeight="1" thickBot="1">
      <c r="B62" s="343" t="s">
        <v>237</v>
      </c>
      <c r="C62" s="344"/>
      <c r="D62" s="345"/>
      <c r="E62" s="346"/>
      <c r="F62" s="346"/>
      <c r="G62" s="346"/>
      <c r="H62" s="346"/>
      <c r="I62" s="359"/>
    </row>
    <row r="63" spans="2:9" ht="27.75" customHeight="1">
      <c r="B63" s="338" t="s">
        <v>238</v>
      </c>
      <c r="C63" s="339"/>
      <c r="D63" s="340"/>
      <c r="E63" s="341"/>
      <c r="F63" s="341"/>
      <c r="G63" s="341"/>
      <c r="H63" s="341"/>
      <c r="I63" s="342"/>
    </row>
    <row r="64" spans="2:9" ht="27.75" customHeight="1">
      <c r="B64" s="343" t="s">
        <v>239</v>
      </c>
      <c r="C64" s="344"/>
      <c r="D64" s="345"/>
      <c r="E64" s="362">
        <f>E65+E66</f>
        <v>0</v>
      </c>
      <c r="F64" s="362">
        <f>F65+F66</f>
        <v>0</v>
      </c>
      <c r="G64" s="362">
        <f>G65+G66</f>
        <v>0</v>
      </c>
      <c r="H64" s="362">
        <f>H65+H66</f>
        <v>0</v>
      </c>
      <c r="I64" s="363">
        <f>I65+I66</f>
        <v>0</v>
      </c>
    </row>
    <row r="65" spans="2:9" ht="27.75" customHeight="1">
      <c r="B65" s="343" t="s">
        <v>240</v>
      </c>
      <c r="C65" s="344"/>
      <c r="D65" s="345"/>
      <c r="E65" s="362">
        <v>0</v>
      </c>
      <c r="F65" s="362">
        <v>0</v>
      </c>
      <c r="G65" s="362">
        <v>0</v>
      </c>
      <c r="H65" s="362">
        <v>0</v>
      </c>
      <c r="I65" s="363">
        <v>0</v>
      </c>
    </row>
    <row r="66" spans="2:9" ht="27.75" customHeight="1">
      <c r="B66" s="343" t="s">
        <v>241</v>
      </c>
      <c r="C66" s="344"/>
      <c r="D66" s="345"/>
      <c r="E66" s="346"/>
      <c r="F66" s="346"/>
      <c r="G66" s="346"/>
      <c r="H66" s="346"/>
      <c r="I66" s="359"/>
    </row>
    <row r="67" spans="2:9" ht="27.75" customHeight="1">
      <c r="B67" s="343" t="s">
        <v>242</v>
      </c>
      <c r="C67" s="344"/>
      <c r="D67" s="345"/>
      <c r="E67" s="346"/>
      <c r="F67" s="346"/>
      <c r="G67" s="346"/>
      <c r="H67" s="346"/>
      <c r="I67" s="359"/>
    </row>
    <row r="68" spans="2:9" ht="27.75" customHeight="1">
      <c r="B68" s="343" t="s">
        <v>243</v>
      </c>
      <c r="C68" s="344"/>
      <c r="D68" s="345"/>
      <c r="E68" s="346"/>
      <c r="F68" s="346"/>
      <c r="G68" s="346"/>
      <c r="H68" s="346"/>
      <c r="I68" s="359"/>
    </row>
    <row r="69" spans="2:9" ht="27.75" customHeight="1">
      <c r="B69" s="343" t="s">
        <v>244</v>
      </c>
      <c r="C69" s="344"/>
      <c r="D69" s="345"/>
      <c r="E69" s="346"/>
      <c r="F69" s="346"/>
      <c r="G69" s="346"/>
      <c r="H69" s="346"/>
      <c r="I69" s="359"/>
    </row>
    <row r="70" spans="2:9" ht="27.75" customHeight="1" thickBot="1">
      <c r="B70" s="364" t="s">
        <v>245</v>
      </c>
      <c r="C70" s="365"/>
      <c r="D70" s="366"/>
      <c r="E70" s="346"/>
      <c r="F70" s="346"/>
      <c r="G70" s="346"/>
      <c r="H70" s="346"/>
      <c r="I70" s="359"/>
    </row>
    <row r="71" spans="2:9" ht="27.75" customHeight="1" thickBot="1">
      <c r="B71" s="364" t="s">
        <v>246</v>
      </c>
      <c r="C71" s="365"/>
      <c r="D71" s="366"/>
      <c r="E71" s="346"/>
      <c r="F71" s="346"/>
      <c r="G71" s="346"/>
      <c r="H71" s="346"/>
      <c r="I71" s="359"/>
    </row>
    <row r="72" spans="2:9" ht="27.75" customHeight="1">
      <c r="B72" s="338" t="s">
        <v>247</v>
      </c>
      <c r="C72" s="339"/>
      <c r="D72" s="340"/>
      <c r="E72" s="341"/>
      <c r="F72" s="341"/>
      <c r="G72" s="341"/>
      <c r="H72" s="341"/>
      <c r="I72" s="342"/>
    </row>
    <row r="73" spans="2:9" ht="27.75" customHeight="1">
      <c r="B73" s="367"/>
      <c r="C73" s="368"/>
      <c r="D73" s="369"/>
      <c r="E73" s="346"/>
      <c r="F73" s="346"/>
      <c r="G73" s="346"/>
      <c r="H73" s="346"/>
      <c r="I73" s="359"/>
    </row>
    <row r="74" spans="2:9" ht="27.75" customHeight="1">
      <c r="B74" s="367"/>
      <c r="C74" s="368"/>
      <c r="D74" s="369"/>
      <c r="E74" s="346"/>
      <c r="F74" s="346"/>
      <c r="G74" s="346"/>
      <c r="H74" s="346"/>
      <c r="I74" s="359"/>
    </row>
    <row r="75" spans="2:9" ht="27.75" customHeight="1">
      <c r="B75" s="367"/>
      <c r="C75" s="368"/>
      <c r="D75" s="369"/>
      <c r="E75" s="346"/>
      <c r="F75" s="346"/>
      <c r="G75" s="346"/>
      <c r="H75" s="346"/>
      <c r="I75" s="359"/>
    </row>
    <row r="76" spans="2:9" ht="27.75" customHeight="1">
      <c r="B76" s="367"/>
      <c r="C76" s="368"/>
      <c r="D76" s="369"/>
      <c r="E76" s="346"/>
      <c r="F76" s="346"/>
      <c r="G76" s="346"/>
      <c r="H76" s="346"/>
      <c r="I76" s="359"/>
    </row>
    <row r="77" spans="2:9" ht="27.75" customHeight="1">
      <c r="B77" s="367"/>
      <c r="C77" s="368"/>
      <c r="D77" s="369"/>
      <c r="E77" s="346"/>
      <c r="F77" s="346"/>
      <c r="G77" s="346"/>
      <c r="H77" s="346"/>
      <c r="I77" s="359"/>
    </row>
    <row r="78" spans="2:9" ht="27.75" customHeight="1">
      <c r="B78" s="367"/>
      <c r="C78" s="368"/>
      <c r="D78" s="369"/>
      <c r="E78" s="346"/>
      <c r="F78" s="346"/>
      <c r="G78" s="346"/>
      <c r="H78" s="346"/>
      <c r="I78" s="359"/>
    </row>
    <row r="79" spans="2:9" ht="27.75" customHeight="1">
      <c r="B79" s="367"/>
      <c r="C79" s="368"/>
      <c r="D79" s="369"/>
      <c r="E79" s="370"/>
      <c r="F79" s="370"/>
      <c r="G79" s="370"/>
      <c r="H79" s="370"/>
      <c r="I79" s="359"/>
    </row>
    <row r="80" spans="2:9" ht="27.75" customHeight="1">
      <c r="B80" s="367"/>
      <c r="C80" s="368"/>
      <c r="D80" s="369"/>
      <c r="E80" s="370"/>
      <c r="F80" s="370"/>
      <c r="G80" s="370"/>
      <c r="H80" s="370"/>
      <c r="I80" s="359"/>
    </row>
    <row r="81" spans="2:9" ht="27.75" customHeight="1">
      <c r="B81" s="367"/>
      <c r="C81" s="368"/>
      <c r="D81" s="369"/>
      <c r="E81" s="346"/>
      <c r="F81" s="346"/>
      <c r="G81" s="346"/>
      <c r="H81" s="346"/>
      <c r="I81" s="359"/>
    </row>
    <row r="82" spans="2:9" ht="27.75" customHeight="1" thickBot="1">
      <c r="B82" s="371"/>
      <c r="C82" s="372"/>
      <c r="D82" s="373"/>
      <c r="E82" s="374"/>
      <c r="F82" s="375"/>
      <c r="G82" s="374"/>
      <c r="H82" s="376"/>
      <c r="I82" s="377"/>
    </row>
    <row r="83" spans="2:9" ht="13.5" customHeight="1">
      <c r="B83" s="378"/>
      <c r="C83" s="378"/>
      <c r="D83" s="378"/>
      <c r="E83" s="316"/>
      <c r="F83" s="316"/>
      <c r="G83" s="316"/>
      <c r="H83" s="316"/>
      <c r="I83" s="378"/>
    </row>
    <row r="84" spans="2:9" ht="25.5" customHeight="1">
      <c r="B84" s="379" t="s">
        <v>248</v>
      </c>
      <c r="C84" s="380"/>
      <c r="D84" s="380"/>
      <c r="E84" s="380"/>
      <c r="F84" s="380"/>
      <c r="G84" s="380"/>
      <c r="H84" s="380"/>
      <c r="I84" s="381"/>
    </row>
    <row r="85" spans="2:9" ht="12.75">
      <c r="B85" s="316"/>
      <c r="C85" s="316"/>
      <c r="D85" s="316"/>
      <c r="E85" s="316"/>
      <c r="F85" s="316"/>
      <c r="G85" s="316"/>
      <c r="H85" s="316"/>
      <c r="I85" s="316"/>
    </row>
  </sheetData>
  <sheetProtection/>
  <mergeCells count="78">
    <mergeCell ref="B78:C78"/>
    <mergeCell ref="B79:C79"/>
    <mergeCell ref="B80:C80"/>
    <mergeCell ref="B81:C81"/>
    <mergeCell ref="B82:C82"/>
    <mergeCell ref="B84:I84"/>
    <mergeCell ref="B72:D72"/>
    <mergeCell ref="B73:C73"/>
    <mergeCell ref="B74:C74"/>
    <mergeCell ref="B75:C75"/>
    <mergeCell ref="B76:C76"/>
    <mergeCell ref="B77:C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2:I2"/>
    <mergeCell ref="F4:I4"/>
    <mergeCell ref="D5:I5"/>
    <mergeCell ref="D6:I6"/>
    <mergeCell ref="B9:D10"/>
    <mergeCell ref="B11:D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46" r:id="rId1"/>
  <headerFooter alignWithMargins="0">
    <oddHeader>&amp;R&amp;"Tahoma,Normal"FORM: 10</oddHeader>
    <oddFooter>&amp;L&amp;"Tahoma,Normal"
&amp;R&amp;"Tahoma,Normal"e-Bütçe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2" width="9.140625" style="384" customWidth="1"/>
    <col min="3" max="3" width="4.00390625" style="384" customWidth="1"/>
    <col min="4" max="4" width="6.00390625" style="384" customWidth="1"/>
    <col min="5" max="5" width="6.28125" style="384" customWidth="1"/>
    <col min="6" max="6" width="64.7109375" style="384" customWidth="1"/>
    <col min="7" max="10" width="14.28125" style="384" customWidth="1"/>
    <col min="11" max="16384" width="9.140625" style="384" customWidth="1"/>
  </cols>
  <sheetData>
    <row r="2" spans="2:10" ht="14.25">
      <c r="B2" s="382"/>
      <c r="C2" s="382"/>
      <c r="D2" s="382"/>
      <c r="E2" s="382"/>
      <c r="F2" s="383"/>
      <c r="G2" s="382"/>
      <c r="H2" s="382"/>
      <c r="I2" s="382"/>
      <c r="J2" s="382"/>
    </row>
    <row r="3" spans="2:10" ht="18">
      <c r="B3" s="385" t="s">
        <v>249</v>
      </c>
      <c r="C3" s="385" t="s">
        <v>250</v>
      </c>
      <c r="D3" s="385" t="s">
        <v>250</v>
      </c>
      <c r="E3" s="385" t="s">
        <v>250</v>
      </c>
      <c r="F3" s="385" t="s">
        <v>250</v>
      </c>
      <c r="G3" s="385" t="s">
        <v>250</v>
      </c>
      <c r="H3" s="385" t="s">
        <v>250</v>
      </c>
      <c r="I3" s="385" t="s">
        <v>250</v>
      </c>
      <c r="J3" s="385" t="s">
        <v>250</v>
      </c>
    </row>
    <row r="4" spans="2:10" ht="12.75">
      <c r="B4" s="315" t="s">
        <v>250</v>
      </c>
      <c r="C4" s="315" t="s">
        <v>250</v>
      </c>
      <c r="D4" s="315" t="s">
        <v>250</v>
      </c>
      <c r="E4" s="315" t="s">
        <v>250</v>
      </c>
      <c r="F4" s="315" t="s">
        <v>250</v>
      </c>
      <c r="G4" s="315" t="s">
        <v>250</v>
      </c>
      <c r="H4" s="315" t="s">
        <v>250</v>
      </c>
      <c r="I4" s="315" t="s">
        <v>250</v>
      </c>
      <c r="J4" s="316" t="s">
        <v>250</v>
      </c>
    </row>
    <row r="5" spans="2:10" ht="14.25">
      <c r="B5" s="317" t="s">
        <v>95</v>
      </c>
      <c r="C5" s="317" t="s">
        <v>250</v>
      </c>
      <c r="D5" s="317" t="s">
        <v>250</v>
      </c>
      <c r="E5" s="315" t="s">
        <v>96</v>
      </c>
      <c r="F5" s="386">
        <v>2021</v>
      </c>
      <c r="G5" s="386" t="s">
        <v>250</v>
      </c>
      <c r="H5" s="386" t="s">
        <v>250</v>
      </c>
      <c r="I5" s="386" t="s">
        <v>250</v>
      </c>
      <c r="J5" s="316" t="s">
        <v>250</v>
      </c>
    </row>
    <row r="6" spans="2:10" ht="14.25">
      <c r="B6" s="317" t="s">
        <v>97</v>
      </c>
      <c r="C6" s="317" t="s">
        <v>250</v>
      </c>
      <c r="D6" s="317" t="s">
        <v>250</v>
      </c>
      <c r="E6" s="315" t="s">
        <v>96</v>
      </c>
      <c r="F6" s="386" t="s">
        <v>251</v>
      </c>
      <c r="G6" s="386" t="s">
        <v>250</v>
      </c>
      <c r="H6" s="386" t="s">
        <v>250</v>
      </c>
      <c r="I6" s="386" t="s">
        <v>250</v>
      </c>
      <c r="J6" s="316" t="s">
        <v>250</v>
      </c>
    </row>
    <row r="7" spans="2:10" ht="15" thickBot="1">
      <c r="B7" s="387" t="s">
        <v>252</v>
      </c>
      <c r="C7" s="388"/>
      <c r="D7" s="388"/>
      <c r="E7" s="389" t="s">
        <v>253</v>
      </c>
      <c r="F7" s="390"/>
      <c r="G7" s="390"/>
      <c r="H7" s="390"/>
      <c r="I7" s="390"/>
      <c r="J7" s="391"/>
    </row>
    <row r="8" spans="2:10" ht="21.75" customHeight="1" thickBot="1">
      <c r="B8" s="392" t="s">
        <v>250</v>
      </c>
      <c r="C8" s="393" t="s">
        <v>250</v>
      </c>
      <c r="D8" s="393" t="s">
        <v>250</v>
      </c>
      <c r="E8" s="394" t="s">
        <v>250</v>
      </c>
      <c r="F8" s="395" t="s">
        <v>250</v>
      </c>
      <c r="G8" s="396">
        <v>2018</v>
      </c>
      <c r="H8" s="396">
        <v>2019</v>
      </c>
      <c r="I8" s="396">
        <v>2020</v>
      </c>
      <c r="J8" s="397">
        <v>2021</v>
      </c>
    </row>
    <row r="9" spans="2:10" ht="20.25" customHeight="1">
      <c r="B9" s="398" t="s">
        <v>254</v>
      </c>
      <c r="C9" s="399" t="s">
        <v>250</v>
      </c>
      <c r="D9" s="400" t="s">
        <v>250</v>
      </c>
      <c r="E9" s="401" t="s">
        <v>250</v>
      </c>
      <c r="F9" s="402" t="s">
        <v>255</v>
      </c>
      <c r="G9" s="403"/>
      <c r="H9" s="403"/>
      <c r="I9" s="403"/>
      <c r="J9" s="403"/>
    </row>
    <row r="10" spans="2:10" ht="20.25" customHeight="1">
      <c r="B10" s="404" t="s">
        <v>250</v>
      </c>
      <c r="C10" s="405" t="s">
        <v>256</v>
      </c>
      <c r="D10" s="406" t="s">
        <v>250</v>
      </c>
      <c r="E10" s="407" t="s">
        <v>250</v>
      </c>
      <c r="F10" s="408" t="s">
        <v>257</v>
      </c>
      <c r="G10" s="409">
        <f>G11+G12</f>
        <v>0</v>
      </c>
      <c r="H10" s="409">
        <f>H11+H12</f>
        <v>0</v>
      </c>
      <c r="I10" s="409">
        <f>I11+I12</f>
        <v>0</v>
      </c>
      <c r="J10" s="409">
        <f>J11+J12</f>
        <v>0</v>
      </c>
    </row>
    <row r="11" spans="2:10" ht="20.25" customHeight="1">
      <c r="B11" s="404" t="s">
        <v>250</v>
      </c>
      <c r="C11" s="405" t="s">
        <v>250</v>
      </c>
      <c r="D11" s="406" t="s">
        <v>258</v>
      </c>
      <c r="E11" s="407" t="s">
        <v>250</v>
      </c>
      <c r="F11" s="408" t="s">
        <v>259</v>
      </c>
      <c r="G11" s="410"/>
      <c r="H11" s="410"/>
      <c r="I11" s="410"/>
      <c r="J11" s="411"/>
    </row>
    <row r="12" spans="2:10" ht="20.25" customHeight="1">
      <c r="B12" s="404" t="s">
        <v>250</v>
      </c>
      <c r="C12" s="405" t="s">
        <v>250</v>
      </c>
      <c r="D12" s="406" t="s">
        <v>260</v>
      </c>
      <c r="E12" s="407" t="s">
        <v>250</v>
      </c>
      <c r="F12" s="408" t="s">
        <v>261</v>
      </c>
      <c r="G12" s="409">
        <f>SUM(G13:G15)</f>
        <v>0</v>
      </c>
      <c r="H12" s="409">
        <f>SUM(H13:H15)</f>
        <v>0</v>
      </c>
      <c r="I12" s="409">
        <f>SUM(I13:I15)</f>
        <v>0</v>
      </c>
      <c r="J12" s="409">
        <f>SUM(J13:J15)</f>
        <v>0</v>
      </c>
    </row>
    <row r="13" spans="2:10" ht="20.25" customHeight="1">
      <c r="B13" s="404" t="s">
        <v>250</v>
      </c>
      <c r="C13" s="405" t="s">
        <v>250</v>
      </c>
      <c r="D13" s="406"/>
      <c r="E13" s="407" t="s">
        <v>262</v>
      </c>
      <c r="F13" s="408" t="s">
        <v>263</v>
      </c>
      <c r="G13" s="410"/>
      <c r="H13" s="410"/>
      <c r="I13" s="410"/>
      <c r="J13" s="411"/>
    </row>
    <row r="14" spans="2:10" ht="20.25" customHeight="1">
      <c r="B14" s="404" t="s">
        <v>250</v>
      </c>
      <c r="C14" s="405" t="s">
        <v>250</v>
      </c>
      <c r="D14" s="406" t="s">
        <v>250</v>
      </c>
      <c r="E14" s="407" t="s">
        <v>264</v>
      </c>
      <c r="F14" s="408" t="s">
        <v>265</v>
      </c>
      <c r="G14" s="410"/>
      <c r="H14" s="410"/>
      <c r="I14" s="410"/>
      <c r="J14" s="411"/>
    </row>
    <row r="15" spans="2:10" ht="20.25" customHeight="1">
      <c r="B15" s="404" t="s">
        <v>250</v>
      </c>
      <c r="C15" s="405" t="s">
        <v>250</v>
      </c>
      <c r="D15" s="406" t="s">
        <v>250</v>
      </c>
      <c r="E15" s="407" t="s">
        <v>266</v>
      </c>
      <c r="F15" s="408" t="s">
        <v>267</v>
      </c>
      <c r="G15" s="410"/>
      <c r="H15" s="410"/>
      <c r="I15" s="410"/>
      <c r="J15" s="411"/>
    </row>
    <row r="16" spans="2:10" ht="20.25" customHeight="1">
      <c r="B16" s="404" t="s">
        <v>250</v>
      </c>
      <c r="C16" s="405" t="s">
        <v>250</v>
      </c>
      <c r="D16" s="406" t="s">
        <v>268</v>
      </c>
      <c r="E16" s="407" t="s">
        <v>250</v>
      </c>
      <c r="F16" s="408" t="s">
        <v>269</v>
      </c>
      <c r="G16" s="410"/>
      <c r="H16" s="410"/>
      <c r="I16" s="410"/>
      <c r="J16" s="411"/>
    </row>
    <row r="17" spans="2:10" ht="20.25" customHeight="1" thickBot="1">
      <c r="B17" s="412" t="s">
        <v>250</v>
      </c>
      <c r="C17" s="413" t="s">
        <v>270</v>
      </c>
      <c r="D17" s="414" t="s">
        <v>250</v>
      </c>
      <c r="E17" s="415" t="s">
        <v>250</v>
      </c>
      <c r="F17" s="416" t="s">
        <v>271</v>
      </c>
      <c r="G17" s="417"/>
      <c r="H17" s="417"/>
      <c r="I17" s="417"/>
      <c r="J17" s="418"/>
    </row>
    <row r="18" spans="2:10" ht="22.5" customHeight="1" thickBot="1">
      <c r="B18" s="419" t="s">
        <v>250</v>
      </c>
      <c r="C18" s="420" t="s">
        <v>272</v>
      </c>
      <c r="D18" s="315" t="s">
        <v>250</v>
      </c>
      <c r="E18" s="316" t="s">
        <v>250</v>
      </c>
      <c r="F18" s="315" t="s">
        <v>273</v>
      </c>
      <c r="G18" s="316"/>
      <c r="H18" s="316"/>
      <c r="I18" s="316"/>
      <c r="J18" s="421"/>
    </row>
    <row r="19" spans="2:10" ht="12.75">
      <c r="B19" s="382"/>
      <c r="C19" s="382"/>
      <c r="D19" s="382"/>
      <c r="E19" s="382"/>
      <c r="F19" s="382"/>
      <c r="G19" s="382"/>
      <c r="H19" s="382"/>
      <c r="I19" s="382"/>
      <c r="J19" s="382"/>
    </row>
    <row r="20" spans="2:10" ht="15.75">
      <c r="B20" s="382"/>
      <c r="C20" s="382"/>
      <c r="D20" s="382"/>
      <c r="E20" s="382"/>
      <c r="F20" s="422" t="s">
        <v>274</v>
      </c>
      <c r="G20" s="382"/>
      <c r="H20" s="382"/>
      <c r="I20" s="382"/>
      <c r="J20" s="382"/>
    </row>
    <row r="21" spans="2:10" ht="15.75">
      <c r="B21" s="382"/>
      <c r="C21" s="382"/>
      <c r="D21" s="382"/>
      <c r="E21" s="382"/>
      <c r="F21" s="422" t="s">
        <v>275</v>
      </c>
      <c r="G21" s="382"/>
      <c r="H21" s="382"/>
      <c r="I21" s="382"/>
      <c r="J21" s="382"/>
    </row>
  </sheetData>
  <sheetProtection/>
  <mergeCells count="6">
    <mergeCell ref="B3:J3"/>
    <mergeCell ref="B5:D5"/>
    <mergeCell ref="F5:I5"/>
    <mergeCell ref="B6:D6"/>
    <mergeCell ref="F6:I6"/>
    <mergeCell ref="B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140625" style="384" customWidth="1"/>
    <col min="2" max="4" width="25.421875" style="384" customWidth="1"/>
    <col min="5" max="5" width="28.28125" style="384" bestFit="1" customWidth="1"/>
    <col min="6" max="6" width="25.421875" style="384" customWidth="1"/>
    <col min="7" max="7" width="29.421875" style="384" customWidth="1"/>
    <col min="8" max="16384" width="9.140625" style="384" customWidth="1"/>
  </cols>
  <sheetData>
    <row r="2" spans="2:7" ht="13.5" thickBot="1">
      <c r="B2" s="423" t="s">
        <v>276</v>
      </c>
      <c r="C2" s="423"/>
      <c r="D2" s="423"/>
      <c r="E2" s="423"/>
      <c r="F2" s="423"/>
      <c r="G2" s="423"/>
    </row>
    <row r="3" spans="2:7" ht="18.75" customHeight="1">
      <c r="B3" s="424" t="s">
        <v>277</v>
      </c>
      <c r="C3" s="424" t="s">
        <v>278</v>
      </c>
      <c r="D3" s="424" t="s">
        <v>279</v>
      </c>
      <c r="E3" s="424" t="s">
        <v>280</v>
      </c>
      <c r="F3" s="424" t="s">
        <v>281</v>
      </c>
      <c r="G3" s="425" t="s">
        <v>282</v>
      </c>
    </row>
    <row r="4" spans="2:7" ht="27.75" customHeight="1">
      <c r="B4" s="426"/>
      <c r="C4" s="426"/>
      <c r="D4" s="426"/>
      <c r="E4" s="426"/>
      <c r="F4" s="426"/>
      <c r="G4" s="427"/>
    </row>
    <row r="5" spans="2:7" ht="27.75" customHeight="1">
      <c r="B5" s="426"/>
      <c r="C5" s="426"/>
      <c r="D5" s="426"/>
      <c r="E5" s="426"/>
      <c r="F5" s="426"/>
      <c r="G5" s="427"/>
    </row>
    <row r="6" spans="2:7" ht="27.75" customHeight="1">
      <c r="B6" s="426"/>
      <c r="C6" s="426"/>
      <c r="D6" s="426"/>
      <c r="E6" s="426"/>
      <c r="F6" s="426"/>
      <c r="G6" s="427"/>
    </row>
    <row r="7" spans="2:7" ht="27.75" customHeight="1" thickBot="1">
      <c r="B7" s="428"/>
      <c r="C7" s="428"/>
      <c r="D7" s="428"/>
      <c r="E7" s="428"/>
      <c r="F7" s="428"/>
      <c r="G7" s="429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</sheetData>
  <sheetProtection/>
  <mergeCells count="1">
    <mergeCell ref="B2:G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PageLayoutView="0" workbookViewId="0" topLeftCell="A5">
      <selection activeCell="A20" sqref="A20"/>
    </sheetView>
  </sheetViews>
  <sheetFormatPr defaultColWidth="9.140625" defaultRowHeight="15"/>
  <cols>
    <col min="1" max="1" width="69.57421875" style="1" customWidth="1"/>
    <col min="2" max="6" width="15.57421875" style="4" customWidth="1"/>
    <col min="7" max="16384" width="9.140625" style="1" customWidth="1"/>
  </cols>
  <sheetData>
    <row r="1" spans="2:7" ht="14.25" hidden="1">
      <c r="B1" s="2" t="s">
        <v>92</v>
      </c>
      <c r="C1" s="2"/>
      <c r="D1" s="2">
        <v>2021</v>
      </c>
      <c r="E1" s="2"/>
      <c r="F1" s="2"/>
      <c r="G1" s="3"/>
    </row>
    <row r="2" spans="1:6" ht="16.5" customHeight="1">
      <c r="A2" s="238" t="s">
        <v>91</v>
      </c>
      <c r="B2" s="238"/>
      <c r="C2" s="238"/>
      <c r="D2" s="238"/>
      <c r="E2" s="238"/>
      <c r="F2" s="238"/>
    </row>
    <row r="3" ht="16.5" customHeight="1"/>
    <row r="4" spans="1:6" ht="16.5" customHeight="1">
      <c r="A4" s="70" t="str">
        <f>"BÜTÇE YILI: "&amp;Yil</f>
        <v>BÜTÇE YILI: 2021</v>
      </c>
      <c r="C4" s="2"/>
      <c r="D4" s="2"/>
      <c r="E4" s="2"/>
      <c r="F4" s="2"/>
    </row>
    <row r="5" ht="16.5" customHeight="1">
      <c r="A5" s="70" t="str">
        <f>"KURUM ADI:"&amp;KurumAdi</f>
        <v>KURUM ADI:BURSA ULUDAĞ ÜNİVERSİTESİ </v>
      </c>
    </row>
    <row r="6" ht="16.5" customHeight="1">
      <c r="A6" s="70" t="s">
        <v>93</v>
      </c>
    </row>
    <row r="7" ht="16.5" customHeight="1" thickBot="1"/>
    <row r="8" spans="1:6" ht="27.75" customHeight="1" thickBot="1" thickTop="1">
      <c r="A8" s="6" t="s">
        <v>0</v>
      </c>
      <c r="B8" s="7" t="str">
        <f>($D$1-3)&amp;CHAR(10)&amp;"Gerçekleşme"</f>
        <v>2018
Gerçekleşme</v>
      </c>
      <c r="C8" s="7" t="str">
        <f>($D$1-2)&amp;CHAR(10)&amp;"Gerçekleşme"</f>
        <v>2019
Gerçekleşme</v>
      </c>
      <c r="D8" s="7" t="str">
        <f>($D$1-1)&amp;CHAR(10)&amp;"Bütçe"</f>
        <v>2020
Bütçe</v>
      </c>
      <c r="E8" s="7" t="str">
        <f>($D$1-1)&amp;CHAR(10)&amp;"Haziran Sonu"</f>
        <v>2020
Haziran Sonu</v>
      </c>
      <c r="F8" s="8" t="str">
        <f>($D$1)&amp;CHAR(10)&amp;"(Tahmin)"</f>
        <v>2021
(Tahmin)</v>
      </c>
    </row>
    <row r="9" spans="1:6" ht="16.5" customHeight="1" thickBot="1" thickTop="1">
      <c r="A9" s="9" t="s">
        <v>1</v>
      </c>
      <c r="B9" s="27">
        <f>SUM(B10:B24)</f>
        <v>0</v>
      </c>
      <c r="C9" s="28">
        <f>SUM(C10:C24)</f>
        <v>0</v>
      </c>
      <c r="D9" s="28">
        <f>SUM(D10:D24)</f>
        <v>0</v>
      </c>
      <c r="E9" s="28">
        <f>SUM(E10:E24)</f>
        <v>0</v>
      </c>
      <c r="F9" s="29">
        <f>SUM(F10:F24)</f>
        <v>0</v>
      </c>
    </row>
    <row r="10" spans="1:6" ht="16.5" customHeight="1">
      <c r="A10" s="10" t="s">
        <v>2</v>
      </c>
      <c r="B10" s="30">
        <v>0</v>
      </c>
      <c r="C10" s="31">
        <v>0</v>
      </c>
      <c r="D10" s="31">
        <v>0</v>
      </c>
      <c r="E10" s="31">
        <v>0</v>
      </c>
      <c r="F10" s="32">
        <v>0</v>
      </c>
    </row>
    <row r="11" spans="1:6" ht="16.5" customHeight="1">
      <c r="A11" s="11" t="s">
        <v>3</v>
      </c>
      <c r="B11" s="33">
        <v>0</v>
      </c>
      <c r="C11" s="34">
        <v>0</v>
      </c>
      <c r="D11" s="34">
        <v>0</v>
      </c>
      <c r="E11" s="34">
        <v>0</v>
      </c>
      <c r="F11" s="35">
        <v>0</v>
      </c>
    </row>
    <row r="12" spans="1:6" ht="16.5" customHeight="1">
      <c r="A12" s="11" t="s">
        <v>4</v>
      </c>
      <c r="B12" s="33">
        <v>0</v>
      </c>
      <c r="C12" s="34">
        <v>0</v>
      </c>
      <c r="D12" s="34">
        <v>0</v>
      </c>
      <c r="E12" s="34">
        <v>0</v>
      </c>
      <c r="F12" s="35">
        <v>0</v>
      </c>
    </row>
    <row r="13" spans="1:6" ht="16.5" customHeight="1">
      <c r="A13" s="11" t="s">
        <v>5</v>
      </c>
      <c r="B13" s="33">
        <v>0</v>
      </c>
      <c r="C13" s="34">
        <v>0</v>
      </c>
      <c r="D13" s="34">
        <v>0</v>
      </c>
      <c r="E13" s="34">
        <v>0</v>
      </c>
      <c r="F13" s="35">
        <v>0</v>
      </c>
    </row>
    <row r="14" spans="1:6" ht="16.5" customHeight="1">
      <c r="A14" s="11" t="s">
        <v>6</v>
      </c>
      <c r="B14" s="33">
        <v>0</v>
      </c>
      <c r="C14" s="34">
        <v>0</v>
      </c>
      <c r="D14" s="34">
        <v>0</v>
      </c>
      <c r="E14" s="34">
        <v>0</v>
      </c>
      <c r="F14" s="35">
        <v>0</v>
      </c>
    </row>
    <row r="15" spans="1:6" ht="16.5" customHeight="1">
      <c r="A15" s="11" t="s">
        <v>7</v>
      </c>
      <c r="B15" s="33">
        <v>0</v>
      </c>
      <c r="C15" s="34">
        <v>0</v>
      </c>
      <c r="D15" s="34">
        <v>0</v>
      </c>
      <c r="E15" s="34">
        <v>0</v>
      </c>
      <c r="F15" s="35">
        <v>0</v>
      </c>
    </row>
    <row r="16" spans="1:6" ht="16.5" customHeight="1">
      <c r="A16" s="11" t="s">
        <v>8</v>
      </c>
      <c r="B16" s="33">
        <v>0</v>
      </c>
      <c r="C16" s="34">
        <v>0</v>
      </c>
      <c r="D16" s="34">
        <v>0</v>
      </c>
      <c r="E16" s="34">
        <v>0</v>
      </c>
      <c r="F16" s="35">
        <v>0</v>
      </c>
    </row>
    <row r="17" spans="1:6" ht="16.5" customHeight="1">
      <c r="A17" s="11" t="s">
        <v>9</v>
      </c>
      <c r="B17" s="33">
        <v>0</v>
      </c>
      <c r="C17" s="34">
        <v>0</v>
      </c>
      <c r="D17" s="34">
        <v>0</v>
      </c>
      <c r="E17" s="34">
        <v>0</v>
      </c>
      <c r="F17" s="35">
        <v>0</v>
      </c>
    </row>
    <row r="18" spans="1:6" ht="16.5" customHeight="1">
      <c r="A18" s="11" t="s">
        <v>10</v>
      </c>
      <c r="B18" s="33">
        <v>0</v>
      </c>
      <c r="C18" s="34">
        <v>0</v>
      </c>
      <c r="D18" s="34">
        <v>0</v>
      </c>
      <c r="E18" s="34">
        <v>0</v>
      </c>
      <c r="F18" s="35">
        <v>0</v>
      </c>
    </row>
    <row r="19" spans="1:6" ht="16.5" customHeight="1">
      <c r="A19" s="11" t="s">
        <v>11</v>
      </c>
      <c r="B19" s="33">
        <v>0</v>
      </c>
      <c r="C19" s="34">
        <v>0</v>
      </c>
      <c r="D19" s="34">
        <v>0</v>
      </c>
      <c r="E19" s="34">
        <v>0</v>
      </c>
      <c r="F19" s="35">
        <v>0</v>
      </c>
    </row>
    <row r="20" spans="1:6" ht="16.5" customHeight="1">
      <c r="A20" s="11" t="s">
        <v>12</v>
      </c>
      <c r="B20" s="33">
        <v>0</v>
      </c>
      <c r="C20" s="34">
        <v>0</v>
      </c>
      <c r="D20" s="34">
        <v>0</v>
      </c>
      <c r="E20" s="34">
        <v>0</v>
      </c>
      <c r="F20" s="35">
        <v>0</v>
      </c>
    </row>
    <row r="21" spans="1:6" ht="16.5" customHeight="1">
      <c r="A21" s="11" t="s">
        <v>13</v>
      </c>
      <c r="B21" s="33">
        <v>0</v>
      </c>
      <c r="C21" s="34">
        <v>0</v>
      </c>
      <c r="D21" s="34">
        <v>0</v>
      </c>
      <c r="E21" s="34">
        <v>0</v>
      </c>
      <c r="F21" s="35">
        <v>0</v>
      </c>
    </row>
    <row r="22" spans="1:6" ht="16.5" customHeight="1">
      <c r="A22" s="11" t="s">
        <v>14</v>
      </c>
      <c r="B22" s="33">
        <v>0</v>
      </c>
      <c r="C22" s="34">
        <v>0</v>
      </c>
      <c r="D22" s="34">
        <v>0</v>
      </c>
      <c r="E22" s="34">
        <v>0</v>
      </c>
      <c r="F22" s="35">
        <v>0</v>
      </c>
    </row>
    <row r="23" spans="1:6" ht="16.5" customHeight="1">
      <c r="A23" s="11" t="s">
        <v>15</v>
      </c>
      <c r="B23" s="33">
        <v>0</v>
      </c>
      <c r="C23" s="34">
        <v>0</v>
      </c>
      <c r="D23" s="34">
        <v>0</v>
      </c>
      <c r="E23" s="34">
        <v>0</v>
      </c>
      <c r="F23" s="35">
        <v>0</v>
      </c>
    </row>
    <row r="24" spans="1:6" ht="16.5" customHeight="1" thickBot="1">
      <c r="A24" s="12" t="s">
        <v>16</v>
      </c>
      <c r="B24" s="36">
        <v>0</v>
      </c>
      <c r="C24" s="37">
        <v>0</v>
      </c>
      <c r="D24" s="37">
        <v>0</v>
      </c>
      <c r="E24" s="37">
        <v>0</v>
      </c>
      <c r="F24" s="38">
        <v>0</v>
      </c>
    </row>
    <row r="25" spans="1:6" ht="16.5" customHeight="1" thickBot="1">
      <c r="A25" s="13" t="s">
        <v>17</v>
      </c>
      <c r="B25" s="39">
        <f>SUM(B26,B29,B32,B35,B38)</f>
        <v>0</v>
      </c>
      <c r="C25" s="40">
        <f>SUM(C26,C29,C32,C35,C38)</f>
        <v>0</v>
      </c>
      <c r="D25" s="40">
        <f>SUM(D26,D29,D32,D35,D38)</f>
        <v>0</v>
      </c>
      <c r="E25" s="40">
        <f>SUM(E26,E29,E32,E35,E38)</f>
        <v>0</v>
      </c>
      <c r="F25" s="41">
        <f>SUM(F26,F29,F32,F35,F38)</f>
        <v>0</v>
      </c>
    </row>
    <row r="26" spans="1:6" ht="16.5" customHeight="1" thickBot="1">
      <c r="A26" s="14" t="s">
        <v>18</v>
      </c>
      <c r="B26" s="42">
        <f>SUM(B27:B28)</f>
        <v>0</v>
      </c>
      <c r="C26" s="43">
        <f>SUM(C27:C28)</f>
        <v>0</v>
      </c>
      <c r="D26" s="43">
        <f>SUM(D27:D28)</f>
        <v>0</v>
      </c>
      <c r="E26" s="43">
        <f>SUM(E27:E28)</f>
        <v>0</v>
      </c>
      <c r="F26" s="44">
        <f>SUM(F27:F28)</f>
        <v>0</v>
      </c>
    </row>
    <row r="27" spans="1:6" ht="16.5" customHeight="1">
      <c r="A27" s="15" t="s">
        <v>19</v>
      </c>
      <c r="B27" s="33">
        <v>0</v>
      </c>
      <c r="C27" s="34">
        <v>0</v>
      </c>
      <c r="D27" s="34">
        <v>0</v>
      </c>
      <c r="E27" s="34">
        <v>0</v>
      </c>
      <c r="F27" s="35">
        <v>0</v>
      </c>
    </row>
    <row r="28" spans="1:6" ht="16.5" customHeight="1" thickBot="1">
      <c r="A28" s="16" t="s">
        <v>20</v>
      </c>
      <c r="B28" s="45">
        <v>0</v>
      </c>
      <c r="C28" s="46">
        <v>0</v>
      </c>
      <c r="D28" s="46">
        <v>0</v>
      </c>
      <c r="E28" s="46">
        <v>0</v>
      </c>
      <c r="F28" s="47">
        <v>0</v>
      </c>
    </row>
    <row r="29" spans="1:6" ht="16.5" customHeight="1" thickBot="1" thickTop="1">
      <c r="A29" s="17" t="s">
        <v>21</v>
      </c>
      <c r="B29" s="48">
        <f>SUM(B30:B31)</f>
        <v>0</v>
      </c>
      <c r="C29" s="49">
        <f>SUM(C30:C31)</f>
        <v>0</v>
      </c>
      <c r="D29" s="49">
        <f>SUM(D30:D31)</f>
        <v>0</v>
      </c>
      <c r="E29" s="49">
        <f>SUM(E30:E31)</f>
        <v>0</v>
      </c>
      <c r="F29" s="50">
        <f>SUM(F30:F31)</f>
        <v>0</v>
      </c>
    </row>
    <row r="30" spans="1:6" ht="16.5" customHeight="1">
      <c r="A30" s="15" t="s">
        <v>19</v>
      </c>
      <c r="B30" s="33">
        <v>0</v>
      </c>
      <c r="C30" s="34">
        <v>0</v>
      </c>
      <c r="D30" s="34">
        <v>0</v>
      </c>
      <c r="E30" s="34">
        <v>0</v>
      </c>
      <c r="F30" s="35">
        <v>0</v>
      </c>
    </row>
    <row r="31" spans="1:6" ht="16.5" customHeight="1" thickBot="1">
      <c r="A31" s="16" t="s">
        <v>20</v>
      </c>
      <c r="B31" s="45">
        <v>0</v>
      </c>
      <c r="C31" s="46">
        <v>0</v>
      </c>
      <c r="D31" s="46">
        <v>0</v>
      </c>
      <c r="E31" s="46">
        <v>0</v>
      </c>
      <c r="F31" s="47">
        <v>0</v>
      </c>
    </row>
    <row r="32" spans="1:6" ht="16.5" customHeight="1" thickBot="1" thickTop="1">
      <c r="A32" s="17" t="s">
        <v>22</v>
      </c>
      <c r="B32" s="48">
        <f>SUM(B33:B34)</f>
        <v>0</v>
      </c>
      <c r="C32" s="49">
        <f>SUM(C33:C34)</f>
        <v>0</v>
      </c>
      <c r="D32" s="49">
        <f>SUM(D33:D34)</f>
        <v>0</v>
      </c>
      <c r="E32" s="49">
        <f>SUM(E33:E34)</f>
        <v>0</v>
      </c>
      <c r="F32" s="50">
        <f>SUM(F33:F34)</f>
        <v>0</v>
      </c>
    </row>
    <row r="33" spans="1:6" ht="16.5" customHeight="1">
      <c r="A33" s="15" t="s">
        <v>19</v>
      </c>
      <c r="B33" s="33">
        <v>0</v>
      </c>
      <c r="C33" s="34">
        <v>0</v>
      </c>
      <c r="D33" s="34">
        <v>0</v>
      </c>
      <c r="E33" s="34">
        <v>0</v>
      </c>
      <c r="F33" s="35">
        <v>0</v>
      </c>
    </row>
    <row r="34" spans="1:6" ht="16.5" customHeight="1" thickBot="1">
      <c r="A34" s="16" t="s">
        <v>20</v>
      </c>
      <c r="B34" s="45">
        <v>0</v>
      </c>
      <c r="C34" s="46">
        <v>0</v>
      </c>
      <c r="D34" s="46">
        <v>0</v>
      </c>
      <c r="E34" s="46">
        <v>0</v>
      </c>
      <c r="F34" s="47">
        <v>0</v>
      </c>
    </row>
    <row r="35" spans="1:6" ht="16.5" customHeight="1" thickBot="1" thickTop="1">
      <c r="A35" s="17" t="s">
        <v>23</v>
      </c>
      <c r="B35" s="48">
        <f>SUM(B36:B37)</f>
        <v>0</v>
      </c>
      <c r="C35" s="49">
        <f>SUM(C36:C37)</f>
        <v>0</v>
      </c>
      <c r="D35" s="49">
        <f>SUM(D36:D37)</f>
        <v>0</v>
      </c>
      <c r="E35" s="49">
        <f>SUM(E36:E37)</f>
        <v>0</v>
      </c>
      <c r="F35" s="50">
        <f>SUM(F36:F37)</f>
        <v>0</v>
      </c>
    </row>
    <row r="36" spans="1:6" ht="16.5" customHeight="1">
      <c r="A36" s="15" t="s">
        <v>19</v>
      </c>
      <c r="B36" s="33">
        <v>0</v>
      </c>
      <c r="C36" s="34">
        <v>0</v>
      </c>
      <c r="D36" s="34">
        <v>0</v>
      </c>
      <c r="E36" s="34">
        <v>0</v>
      </c>
      <c r="F36" s="35">
        <v>0</v>
      </c>
    </row>
    <row r="37" spans="1:6" ht="16.5" customHeight="1" thickBot="1">
      <c r="A37" s="16" t="s">
        <v>20</v>
      </c>
      <c r="B37" s="45">
        <v>0</v>
      </c>
      <c r="C37" s="46">
        <v>0</v>
      </c>
      <c r="D37" s="46">
        <v>0</v>
      </c>
      <c r="E37" s="46">
        <v>0</v>
      </c>
      <c r="F37" s="47">
        <v>0</v>
      </c>
    </row>
    <row r="38" spans="1:6" ht="16.5" customHeight="1" thickBot="1" thickTop="1">
      <c r="A38" s="17" t="s">
        <v>24</v>
      </c>
      <c r="B38" s="48">
        <f>SUM(B39:B40)</f>
        <v>0</v>
      </c>
      <c r="C38" s="49">
        <f>SUM(C39:C40)</f>
        <v>0</v>
      </c>
      <c r="D38" s="49">
        <f>SUM(D39:D40)</f>
        <v>0</v>
      </c>
      <c r="E38" s="49">
        <f>SUM(E39:E40)</f>
        <v>0</v>
      </c>
      <c r="F38" s="50">
        <f>SUM(F39:F40)</f>
        <v>0</v>
      </c>
    </row>
    <row r="39" spans="1:6" ht="16.5" customHeight="1">
      <c r="A39" s="15" t="s">
        <v>19</v>
      </c>
      <c r="B39" s="33">
        <v>0</v>
      </c>
      <c r="C39" s="34">
        <v>0</v>
      </c>
      <c r="D39" s="34">
        <v>0</v>
      </c>
      <c r="E39" s="34">
        <v>0</v>
      </c>
      <c r="F39" s="35">
        <v>0</v>
      </c>
    </row>
    <row r="40" spans="1:6" ht="16.5" customHeight="1" thickBot="1">
      <c r="A40" s="16" t="s">
        <v>20</v>
      </c>
      <c r="B40" s="36">
        <v>0</v>
      </c>
      <c r="C40" s="37">
        <v>0</v>
      </c>
      <c r="D40" s="37">
        <v>0</v>
      </c>
      <c r="E40" s="37">
        <v>0</v>
      </c>
      <c r="F40" s="38">
        <v>0</v>
      </c>
    </row>
    <row r="41" spans="1:6" ht="16.5" customHeight="1" thickBot="1">
      <c r="A41" s="13" t="s">
        <v>25</v>
      </c>
      <c r="B41" s="39">
        <f>SUM(B42:B43)</f>
        <v>0</v>
      </c>
      <c r="C41" s="40">
        <f>SUM(C42:C43)</f>
        <v>0</v>
      </c>
      <c r="D41" s="40">
        <f>SUM(D42:D43)</f>
        <v>0</v>
      </c>
      <c r="E41" s="40">
        <f>SUM(E42:E43)</f>
        <v>0</v>
      </c>
      <c r="F41" s="41">
        <f>SUM(F42:F43)</f>
        <v>0</v>
      </c>
    </row>
    <row r="42" spans="1:6" ht="16.5" customHeight="1">
      <c r="A42" s="10" t="s">
        <v>26</v>
      </c>
      <c r="B42" s="30">
        <v>0</v>
      </c>
      <c r="C42" s="31">
        <v>0</v>
      </c>
      <c r="D42" s="31">
        <v>0</v>
      </c>
      <c r="E42" s="31">
        <v>0</v>
      </c>
      <c r="F42" s="32">
        <v>0</v>
      </c>
    </row>
    <row r="43" spans="1:6" ht="16.5" customHeight="1">
      <c r="A43" s="12" t="s">
        <v>27</v>
      </c>
      <c r="B43" s="33">
        <v>0</v>
      </c>
      <c r="C43" s="34">
        <v>0</v>
      </c>
      <c r="D43" s="34">
        <v>0</v>
      </c>
      <c r="E43" s="34">
        <v>0</v>
      </c>
      <c r="F43" s="35">
        <v>0</v>
      </c>
    </row>
    <row r="44" spans="1:6" ht="16.5" customHeight="1" thickBot="1">
      <c r="A44" s="18" t="s">
        <v>28</v>
      </c>
      <c r="B44" s="51">
        <v>0</v>
      </c>
      <c r="C44" s="52">
        <v>0</v>
      </c>
      <c r="D44" s="52">
        <v>0</v>
      </c>
      <c r="E44" s="52">
        <v>0</v>
      </c>
      <c r="F44" s="53">
        <v>0</v>
      </c>
    </row>
    <row r="45" spans="1:6" ht="16.5" customHeight="1" thickBot="1">
      <c r="A45" s="13" t="s">
        <v>29</v>
      </c>
      <c r="B45" s="39">
        <f>SUM(B46:B51)</f>
        <v>0</v>
      </c>
      <c r="C45" s="40">
        <f>SUM(C46:C51)</f>
        <v>0</v>
      </c>
      <c r="D45" s="40">
        <f>SUM(D46:D51)</f>
        <v>0</v>
      </c>
      <c r="E45" s="40">
        <f>SUM(E46:E51)</f>
        <v>0</v>
      </c>
      <c r="F45" s="41">
        <f>SUM(F46:F51)</f>
        <v>0</v>
      </c>
    </row>
    <row r="46" spans="1:6" ht="16.5" customHeight="1">
      <c r="A46" s="10" t="s">
        <v>30</v>
      </c>
      <c r="B46" s="33">
        <v>0</v>
      </c>
      <c r="C46" s="34">
        <v>0</v>
      </c>
      <c r="D46" s="34">
        <v>0</v>
      </c>
      <c r="E46" s="34">
        <v>0</v>
      </c>
      <c r="F46" s="35">
        <v>0</v>
      </c>
    </row>
    <row r="47" spans="1:6" ht="16.5" customHeight="1">
      <c r="A47" s="11" t="s">
        <v>31</v>
      </c>
      <c r="B47" s="33">
        <v>0</v>
      </c>
      <c r="C47" s="34">
        <v>0</v>
      </c>
      <c r="D47" s="34">
        <v>0</v>
      </c>
      <c r="E47" s="34">
        <v>0</v>
      </c>
      <c r="F47" s="35">
        <v>0</v>
      </c>
    </row>
    <row r="48" spans="1:6" ht="16.5" customHeight="1">
      <c r="A48" s="11" t="s">
        <v>32</v>
      </c>
      <c r="B48" s="33">
        <v>0</v>
      </c>
      <c r="C48" s="34">
        <v>0</v>
      </c>
      <c r="D48" s="34">
        <v>0</v>
      </c>
      <c r="E48" s="34">
        <v>0</v>
      </c>
      <c r="F48" s="35">
        <v>0</v>
      </c>
    </row>
    <row r="49" spans="1:6" ht="16.5" customHeight="1">
      <c r="A49" s="11" t="s">
        <v>33</v>
      </c>
      <c r="B49" s="33">
        <v>0</v>
      </c>
      <c r="C49" s="34">
        <v>0</v>
      </c>
      <c r="D49" s="34">
        <v>0</v>
      </c>
      <c r="E49" s="34">
        <v>0</v>
      </c>
      <c r="F49" s="35">
        <v>0</v>
      </c>
    </row>
    <row r="50" spans="1:6" ht="16.5" customHeight="1">
      <c r="A50" s="11" t="s">
        <v>34</v>
      </c>
      <c r="B50" s="33">
        <v>0</v>
      </c>
      <c r="C50" s="34">
        <v>0</v>
      </c>
      <c r="D50" s="34">
        <v>0</v>
      </c>
      <c r="E50" s="34">
        <v>0</v>
      </c>
      <c r="F50" s="35">
        <v>0</v>
      </c>
    </row>
    <row r="51" spans="1:6" ht="16.5" customHeight="1" thickBot="1">
      <c r="A51" s="12" t="s">
        <v>35</v>
      </c>
      <c r="B51" s="36">
        <v>0</v>
      </c>
      <c r="C51" s="37">
        <v>0</v>
      </c>
      <c r="D51" s="37">
        <v>0</v>
      </c>
      <c r="E51" s="37">
        <v>0</v>
      </c>
      <c r="F51" s="38">
        <v>0</v>
      </c>
    </row>
    <row r="52" spans="1:6" ht="16.5" customHeight="1" thickBot="1" thickTop="1">
      <c r="A52" s="6" t="s">
        <v>90</v>
      </c>
      <c r="B52" s="54">
        <f>SUM(B9,B25,B41,B44,B45)</f>
        <v>0</v>
      </c>
      <c r="C52" s="55">
        <f>SUM(C9,C25,C41,C44,C45)</f>
        <v>0</v>
      </c>
      <c r="D52" s="55">
        <f>SUM(D9,D25,D41,D44,D45)</f>
        <v>0</v>
      </c>
      <c r="E52" s="55">
        <f>SUM(E9,E25,E41,E44,E45)</f>
        <v>0</v>
      </c>
      <c r="F52" s="56">
        <f>SUM(F9,F25,F41,F44,F45)</f>
        <v>0</v>
      </c>
    </row>
    <row r="53" spans="1:6" ht="16.5" customHeight="1" thickBot="1" thickTop="1">
      <c r="A53" s="19"/>
      <c r="B53" s="57"/>
      <c r="C53" s="57"/>
      <c r="D53" s="57"/>
      <c r="E53" s="57"/>
      <c r="F53" s="57"/>
    </row>
    <row r="54" spans="1:6" ht="27.75" customHeight="1" thickBot="1" thickTop="1">
      <c r="A54" s="6" t="s">
        <v>36</v>
      </c>
      <c r="B54" s="58" t="str">
        <f>($D$1-3)&amp;CHAR(10)&amp;"Harcama"</f>
        <v>2018
Harcama</v>
      </c>
      <c r="C54" s="58" t="str">
        <f>($D$1-2)&amp;CHAR(10)&amp;"Harcama"</f>
        <v>2019
Harcama</v>
      </c>
      <c r="D54" s="58" t="str">
        <f>($D$1-1)&amp;CHAR(10)&amp;"Bütçe"</f>
        <v>2020
Bütçe</v>
      </c>
      <c r="E54" s="58" t="str">
        <f>($D$1-1)&amp;CHAR(10)&amp;"Haziran Sonu"</f>
        <v>2020
Haziran Sonu</v>
      </c>
      <c r="F54" s="59" t="str">
        <f>($D$1)&amp;CHAR(10)&amp;"(Tahmin)"</f>
        <v>2021
(Tahmin)</v>
      </c>
    </row>
    <row r="55" spans="1:6" ht="16.5" customHeight="1" thickBot="1" thickTop="1">
      <c r="A55" s="9" t="s">
        <v>37</v>
      </c>
      <c r="B55" s="27">
        <f>SUM(B56:B59)</f>
        <v>0</v>
      </c>
      <c r="C55" s="28">
        <f>SUM(C56:C59)</f>
        <v>0</v>
      </c>
      <c r="D55" s="28">
        <f>SUM(D56:D59)</f>
        <v>0</v>
      </c>
      <c r="E55" s="28">
        <f>SUM(E56:E59)</f>
        <v>0</v>
      </c>
      <c r="F55" s="29">
        <f>SUM(F56:F59)</f>
        <v>0</v>
      </c>
    </row>
    <row r="56" spans="1:6" ht="16.5" customHeight="1">
      <c r="A56" s="20" t="s">
        <v>38</v>
      </c>
      <c r="B56" s="30">
        <v>0</v>
      </c>
      <c r="C56" s="31">
        <v>0</v>
      </c>
      <c r="D56" s="31">
        <v>0</v>
      </c>
      <c r="E56" s="31">
        <v>0</v>
      </c>
      <c r="F56" s="32">
        <v>0</v>
      </c>
    </row>
    <row r="57" spans="1:6" ht="16.5" customHeight="1">
      <c r="A57" s="21" t="s">
        <v>39</v>
      </c>
      <c r="B57" s="33">
        <v>0</v>
      </c>
      <c r="C57" s="34">
        <v>0</v>
      </c>
      <c r="D57" s="34">
        <v>0</v>
      </c>
      <c r="E57" s="34">
        <v>0</v>
      </c>
      <c r="F57" s="35">
        <v>0</v>
      </c>
    </row>
    <row r="58" spans="1:6" ht="16.5" customHeight="1">
      <c r="A58" s="21" t="s">
        <v>40</v>
      </c>
      <c r="B58" s="33">
        <v>0</v>
      </c>
      <c r="C58" s="34">
        <v>0</v>
      </c>
      <c r="D58" s="34">
        <v>0</v>
      </c>
      <c r="E58" s="34">
        <v>0</v>
      </c>
      <c r="F58" s="35">
        <v>0</v>
      </c>
    </row>
    <row r="59" spans="1:6" ht="16.5" customHeight="1" thickBot="1">
      <c r="A59" s="22" t="s">
        <v>41</v>
      </c>
      <c r="B59" s="36">
        <v>0</v>
      </c>
      <c r="C59" s="37">
        <v>0</v>
      </c>
      <c r="D59" s="37">
        <v>0</v>
      </c>
      <c r="E59" s="37">
        <v>0</v>
      </c>
      <c r="F59" s="38">
        <v>0</v>
      </c>
    </row>
    <row r="60" spans="1:6" ht="16.5" customHeight="1" thickBot="1">
      <c r="A60" s="13" t="s">
        <v>42</v>
      </c>
      <c r="B60" s="39">
        <f>SUM(B61:B63)</f>
        <v>0</v>
      </c>
      <c r="C60" s="40">
        <f>SUM(C61:C63)</f>
        <v>0</v>
      </c>
      <c r="D60" s="40">
        <f>SUM(D61:D63)</f>
        <v>0</v>
      </c>
      <c r="E60" s="40">
        <f>SUM(E61:E63)</f>
        <v>0</v>
      </c>
      <c r="F60" s="41">
        <f>SUM(F61:F63)</f>
        <v>0</v>
      </c>
    </row>
    <row r="61" spans="1:6" ht="16.5" customHeight="1">
      <c r="A61" s="20" t="s">
        <v>43</v>
      </c>
      <c r="B61" s="30">
        <v>0</v>
      </c>
      <c r="C61" s="31">
        <v>0</v>
      </c>
      <c r="D61" s="31">
        <v>0</v>
      </c>
      <c r="E61" s="31">
        <v>0</v>
      </c>
      <c r="F61" s="32">
        <v>0</v>
      </c>
    </row>
    <row r="62" spans="1:6" ht="16.5" customHeight="1">
      <c r="A62" s="21" t="s">
        <v>44</v>
      </c>
      <c r="B62" s="33">
        <v>0</v>
      </c>
      <c r="C62" s="34">
        <v>0</v>
      </c>
      <c r="D62" s="34">
        <v>0</v>
      </c>
      <c r="E62" s="34">
        <v>0</v>
      </c>
      <c r="F62" s="35">
        <v>0</v>
      </c>
    </row>
    <row r="63" spans="1:6" ht="16.5" customHeight="1" thickBot="1">
      <c r="A63" s="22" t="s">
        <v>45</v>
      </c>
      <c r="B63" s="36">
        <v>0</v>
      </c>
      <c r="C63" s="37">
        <v>0</v>
      </c>
      <c r="D63" s="37">
        <v>0</v>
      </c>
      <c r="E63" s="37">
        <v>0</v>
      </c>
      <c r="F63" s="38">
        <v>0</v>
      </c>
    </row>
    <row r="64" spans="1:6" ht="16.5" customHeight="1" thickBot="1">
      <c r="A64" s="13" t="s">
        <v>46</v>
      </c>
      <c r="B64" s="39">
        <f>SUM(B65:B69)</f>
        <v>0</v>
      </c>
      <c r="C64" s="40">
        <f>SUM(C65:C69)</f>
        <v>0</v>
      </c>
      <c r="D64" s="40">
        <f>SUM(D65:D69)</f>
        <v>0</v>
      </c>
      <c r="E64" s="40">
        <f>SUM(E65:E69)</f>
        <v>0</v>
      </c>
      <c r="F64" s="41">
        <f>SUM(F65:F69)</f>
        <v>0</v>
      </c>
    </row>
    <row r="65" spans="1:6" ht="16.5" customHeight="1">
      <c r="A65" s="20" t="s">
        <v>38</v>
      </c>
      <c r="B65" s="30">
        <v>0</v>
      </c>
      <c r="C65" s="31">
        <v>0</v>
      </c>
      <c r="D65" s="31">
        <v>0</v>
      </c>
      <c r="E65" s="31">
        <v>0</v>
      </c>
      <c r="F65" s="32">
        <v>0</v>
      </c>
    </row>
    <row r="66" spans="1:6" ht="16.5" customHeight="1">
      <c r="A66" s="21" t="s">
        <v>39</v>
      </c>
      <c r="B66" s="33">
        <v>0</v>
      </c>
      <c r="C66" s="34">
        <v>0</v>
      </c>
      <c r="D66" s="34">
        <v>0</v>
      </c>
      <c r="E66" s="34">
        <v>0</v>
      </c>
      <c r="F66" s="35">
        <v>0</v>
      </c>
    </row>
    <row r="67" spans="1:6" ht="16.5" customHeight="1">
      <c r="A67" s="21" t="s">
        <v>40</v>
      </c>
      <c r="B67" s="33">
        <v>0</v>
      </c>
      <c r="C67" s="34">
        <v>0</v>
      </c>
      <c r="D67" s="34">
        <v>0</v>
      </c>
      <c r="E67" s="34">
        <v>0</v>
      </c>
      <c r="F67" s="35">
        <v>0</v>
      </c>
    </row>
    <row r="68" spans="1:6" ht="16.5" customHeight="1">
      <c r="A68" s="21" t="s">
        <v>41</v>
      </c>
      <c r="B68" s="33">
        <v>0</v>
      </c>
      <c r="C68" s="34">
        <v>0</v>
      </c>
      <c r="D68" s="34">
        <v>0</v>
      </c>
      <c r="E68" s="34">
        <v>0</v>
      </c>
      <c r="F68" s="35">
        <v>0</v>
      </c>
    </row>
    <row r="69" spans="1:6" ht="16.5" customHeight="1" thickBot="1">
      <c r="A69" s="22" t="s">
        <v>47</v>
      </c>
      <c r="B69" s="36">
        <v>0</v>
      </c>
      <c r="C69" s="37">
        <v>0</v>
      </c>
      <c r="D69" s="37">
        <v>0</v>
      </c>
      <c r="E69" s="37">
        <v>0</v>
      </c>
      <c r="F69" s="38">
        <v>0</v>
      </c>
    </row>
    <row r="70" spans="1:6" ht="16.5" customHeight="1" thickBot="1">
      <c r="A70" s="13" t="s">
        <v>48</v>
      </c>
      <c r="B70" s="39">
        <f>SUM(B71:B79)</f>
        <v>0</v>
      </c>
      <c r="C70" s="40">
        <f>SUM(C71:C79)</f>
        <v>0</v>
      </c>
      <c r="D70" s="40">
        <f>SUM(D71:D79)</f>
        <v>0</v>
      </c>
      <c r="E70" s="40">
        <f>SUM(E71:E79)</f>
        <v>0</v>
      </c>
      <c r="F70" s="41">
        <f>SUM(F71:F79)</f>
        <v>0</v>
      </c>
    </row>
    <row r="71" spans="1:6" ht="16.5" customHeight="1">
      <c r="A71" s="20" t="s">
        <v>49</v>
      </c>
      <c r="B71" s="30">
        <v>0</v>
      </c>
      <c r="C71" s="31">
        <v>0</v>
      </c>
      <c r="D71" s="31">
        <v>0</v>
      </c>
      <c r="E71" s="31">
        <v>0</v>
      </c>
      <c r="F71" s="32">
        <v>0</v>
      </c>
    </row>
    <row r="72" spans="1:6" ht="16.5" customHeight="1">
      <c r="A72" s="21" t="s">
        <v>50</v>
      </c>
      <c r="B72" s="33">
        <v>0</v>
      </c>
      <c r="C72" s="34">
        <v>0</v>
      </c>
      <c r="D72" s="34">
        <v>0</v>
      </c>
      <c r="E72" s="34">
        <v>0</v>
      </c>
      <c r="F72" s="35">
        <v>0</v>
      </c>
    </row>
    <row r="73" spans="1:6" ht="16.5" customHeight="1">
      <c r="A73" s="21" t="s">
        <v>51</v>
      </c>
      <c r="B73" s="33">
        <v>0</v>
      </c>
      <c r="C73" s="34">
        <v>0</v>
      </c>
      <c r="D73" s="34">
        <v>0</v>
      </c>
      <c r="E73" s="34">
        <v>0</v>
      </c>
      <c r="F73" s="35">
        <v>0</v>
      </c>
    </row>
    <row r="74" spans="1:6" ht="16.5" customHeight="1">
      <c r="A74" s="21" t="s">
        <v>52</v>
      </c>
      <c r="B74" s="33">
        <v>0</v>
      </c>
      <c r="C74" s="34">
        <v>0</v>
      </c>
      <c r="D74" s="34">
        <v>0</v>
      </c>
      <c r="E74" s="34">
        <v>0</v>
      </c>
      <c r="F74" s="35">
        <v>0</v>
      </c>
    </row>
    <row r="75" spans="1:6" ht="16.5" customHeight="1">
      <c r="A75" s="21" t="s">
        <v>53</v>
      </c>
      <c r="B75" s="33">
        <v>0</v>
      </c>
      <c r="C75" s="34">
        <v>0</v>
      </c>
      <c r="D75" s="34">
        <v>0</v>
      </c>
      <c r="E75" s="34">
        <v>0</v>
      </c>
      <c r="F75" s="35">
        <v>0</v>
      </c>
    </row>
    <row r="76" spans="1:6" ht="16.5" customHeight="1">
      <c r="A76" s="21" t="s">
        <v>54</v>
      </c>
      <c r="B76" s="33">
        <v>0</v>
      </c>
      <c r="C76" s="34">
        <v>0</v>
      </c>
      <c r="D76" s="34">
        <v>0</v>
      </c>
      <c r="E76" s="34">
        <v>0</v>
      </c>
      <c r="F76" s="35">
        <v>0</v>
      </c>
    </row>
    <row r="77" spans="1:6" ht="16.5" customHeight="1">
      <c r="A77" s="21" t="s">
        <v>55</v>
      </c>
      <c r="B77" s="33">
        <v>0</v>
      </c>
      <c r="C77" s="34">
        <v>0</v>
      </c>
      <c r="D77" s="34">
        <v>0</v>
      </c>
      <c r="E77" s="34">
        <v>0</v>
      </c>
      <c r="F77" s="35">
        <v>0</v>
      </c>
    </row>
    <row r="78" spans="1:6" ht="16.5" customHeight="1">
      <c r="A78" s="21" t="s">
        <v>56</v>
      </c>
      <c r="B78" s="33">
        <v>0</v>
      </c>
      <c r="C78" s="34">
        <v>0</v>
      </c>
      <c r="D78" s="34">
        <v>0</v>
      </c>
      <c r="E78" s="34">
        <v>0</v>
      </c>
      <c r="F78" s="35">
        <v>0</v>
      </c>
    </row>
    <row r="79" spans="1:6" ht="16.5" customHeight="1" thickBot="1">
      <c r="A79" s="22" t="s">
        <v>57</v>
      </c>
      <c r="B79" s="36">
        <v>0</v>
      </c>
      <c r="C79" s="37">
        <v>0</v>
      </c>
      <c r="D79" s="37">
        <v>0</v>
      </c>
      <c r="E79" s="37">
        <v>0</v>
      </c>
      <c r="F79" s="38">
        <v>0</v>
      </c>
    </row>
    <row r="80" spans="1:6" ht="16.5" customHeight="1" thickBot="1">
      <c r="A80" s="13" t="s">
        <v>58</v>
      </c>
      <c r="B80" s="39">
        <f>SUM(B81:B86)</f>
        <v>0</v>
      </c>
      <c r="C80" s="40">
        <f>SUM(C81:C86)</f>
        <v>0</v>
      </c>
      <c r="D80" s="40">
        <f>SUM(D81:D86)</f>
        <v>0</v>
      </c>
      <c r="E80" s="40">
        <f>SUM(E81:E86)</f>
        <v>0</v>
      </c>
      <c r="F80" s="41">
        <f>SUM(F81:F86)</f>
        <v>0</v>
      </c>
    </row>
    <row r="81" spans="1:6" ht="16.5" customHeight="1">
      <c r="A81" s="20" t="s">
        <v>59</v>
      </c>
      <c r="B81" s="30">
        <v>0</v>
      </c>
      <c r="C81" s="31">
        <v>0</v>
      </c>
      <c r="D81" s="31">
        <v>0</v>
      </c>
      <c r="E81" s="31">
        <v>0</v>
      </c>
      <c r="F81" s="32">
        <v>0</v>
      </c>
    </row>
    <row r="82" spans="1:6" ht="16.5" customHeight="1">
      <c r="A82" s="21" t="s">
        <v>60</v>
      </c>
      <c r="B82" s="33">
        <v>0</v>
      </c>
      <c r="C82" s="34">
        <v>0</v>
      </c>
      <c r="D82" s="34">
        <v>0</v>
      </c>
      <c r="E82" s="34">
        <v>0</v>
      </c>
      <c r="F82" s="35">
        <v>0</v>
      </c>
    </row>
    <row r="83" spans="1:6" ht="16.5" customHeight="1">
      <c r="A83" s="21" t="s">
        <v>61</v>
      </c>
      <c r="B83" s="33">
        <v>0</v>
      </c>
      <c r="C83" s="34">
        <v>0</v>
      </c>
      <c r="D83" s="34">
        <v>0</v>
      </c>
      <c r="E83" s="34">
        <v>0</v>
      </c>
      <c r="F83" s="35">
        <v>0</v>
      </c>
    </row>
    <row r="84" spans="1:6" ht="16.5" customHeight="1">
      <c r="A84" s="21" t="s">
        <v>62</v>
      </c>
      <c r="B84" s="33">
        <v>0</v>
      </c>
      <c r="C84" s="34">
        <v>0</v>
      </c>
      <c r="D84" s="34">
        <v>0</v>
      </c>
      <c r="E84" s="34">
        <v>0</v>
      </c>
      <c r="F84" s="35">
        <v>0</v>
      </c>
    </row>
    <row r="85" spans="1:6" ht="16.5" customHeight="1">
      <c r="A85" s="21" t="s">
        <v>63</v>
      </c>
      <c r="B85" s="33">
        <v>0</v>
      </c>
      <c r="C85" s="34">
        <v>0</v>
      </c>
      <c r="D85" s="34">
        <v>0</v>
      </c>
      <c r="E85" s="34">
        <v>0</v>
      </c>
      <c r="F85" s="35">
        <v>0</v>
      </c>
    </row>
    <row r="86" spans="1:6" ht="16.5" customHeight="1" thickBot="1">
      <c r="A86" s="22" t="s">
        <v>64</v>
      </c>
      <c r="B86" s="36">
        <v>0</v>
      </c>
      <c r="C86" s="37">
        <v>0</v>
      </c>
      <c r="D86" s="37">
        <v>0</v>
      </c>
      <c r="E86" s="37">
        <v>0</v>
      </c>
      <c r="F86" s="38">
        <v>0</v>
      </c>
    </row>
    <row r="87" spans="1:6" ht="16.5" customHeight="1" thickBot="1">
      <c r="A87" s="13" t="s">
        <v>65</v>
      </c>
      <c r="B87" s="39">
        <f>SUM(B88:B95)</f>
        <v>0</v>
      </c>
      <c r="C87" s="40">
        <f>SUM(C88:C95)</f>
        <v>0</v>
      </c>
      <c r="D87" s="40">
        <f>SUM(D88:D95)</f>
        <v>0</v>
      </c>
      <c r="E87" s="40">
        <f>SUM(E88:E95)</f>
        <v>0</v>
      </c>
      <c r="F87" s="41">
        <f>SUM(F88:F95)</f>
        <v>0</v>
      </c>
    </row>
    <row r="88" spans="1:6" ht="16.5" customHeight="1">
      <c r="A88" s="26" t="s">
        <v>66</v>
      </c>
      <c r="B88" s="30">
        <v>0</v>
      </c>
      <c r="C88" s="31">
        <v>0</v>
      </c>
      <c r="D88" s="31">
        <v>0</v>
      </c>
      <c r="E88" s="31">
        <v>0</v>
      </c>
      <c r="F88" s="32">
        <v>0</v>
      </c>
    </row>
    <row r="89" spans="1:6" ht="16.5" customHeight="1">
      <c r="A89" s="21" t="s">
        <v>67</v>
      </c>
      <c r="B89" s="33">
        <v>0</v>
      </c>
      <c r="C89" s="34">
        <v>0</v>
      </c>
      <c r="D89" s="34">
        <v>0</v>
      </c>
      <c r="E89" s="34">
        <v>0</v>
      </c>
      <c r="F89" s="35">
        <v>0</v>
      </c>
    </row>
    <row r="90" spans="1:6" ht="16.5" customHeight="1">
      <c r="A90" s="21" t="s">
        <v>68</v>
      </c>
      <c r="B90" s="33">
        <v>0</v>
      </c>
      <c r="C90" s="34">
        <v>0</v>
      </c>
      <c r="D90" s="34">
        <v>0</v>
      </c>
      <c r="E90" s="34">
        <v>0</v>
      </c>
      <c r="F90" s="35">
        <v>0</v>
      </c>
    </row>
    <row r="91" spans="1:6" ht="16.5" customHeight="1">
      <c r="A91" s="21" t="s">
        <v>69</v>
      </c>
      <c r="B91" s="33">
        <v>0</v>
      </c>
      <c r="C91" s="34">
        <v>0</v>
      </c>
      <c r="D91" s="34">
        <v>0</v>
      </c>
      <c r="E91" s="34">
        <v>0</v>
      </c>
      <c r="F91" s="35">
        <v>0</v>
      </c>
    </row>
    <row r="92" spans="1:6" ht="16.5" customHeight="1">
      <c r="A92" s="21" t="s">
        <v>70</v>
      </c>
      <c r="B92" s="33">
        <v>0</v>
      </c>
      <c r="C92" s="34">
        <v>0</v>
      </c>
      <c r="D92" s="34">
        <v>0</v>
      </c>
      <c r="E92" s="34">
        <v>0</v>
      </c>
      <c r="F92" s="35">
        <v>0</v>
      </c>
    </row>
    <row r="93" spans="1:6" ht="16.5" customHeight="1">
      <c r="A93" s="21" t="s">
        <v>71</v>
      </c>
      <c r="B93" s="33">
        <v>0</v>
      </c>
      <c r="C93" s="34">
        <v>0</v>
      </c>
      <c r="D93" s="34">
        <v>0</v>
      </c>
      <c r="E93" s="34">
        <v>0</v>
      </c>
      <c r="F93" s="35">
        <v>0</v>
      </c>
    </row>
    <row r="94" spans="1:6" ht="16.5" customHeight="1">
      <c r="A94" s="21" t="s">
        <v>72</v>
      </c>
      <c r="B94" s="33">
        <v>0</v>
      </c>
      <c r="C94" s="34">
        <v>0</v>
      </c>
      <c r="D94" s="34">
        <v>0</v>
      </c>
      <c r="E94" s="34">
        <v>0</v>
      </c>
      <c r="F94" s="35">
        <v>0</v>
      </c>
    </row>
    <row r="95" spans="1:6" ht="16.5" customHeight="1" thickBot="1">
      <c r="A95" s="22" t="s">
        <v>73</v>
      </c>
      <c r="B95" s="36">
        <v>0</v>
      </c>
      <c r="C95" s="37">
        <v>0</v>
      </c>
      <c r="D95" s="37">
        <v>0</v>
      </c>
      <c r="E95" s="37">
        <v>0</v>
      </c>
      <c r="F95" s="38">
        <v>0</v>
      </c>
    </row>
    <row r="96" spans="1:6" ht="16.5" customHeight="1" thickBot="1">
      <c r="A96" s="13" t="s">
        <v>74</v>
      </c>
      <c r="B96" s="39">
        <f>SUM(B97:B100)</f>
        <v>0</v>
      </c>
      <c r="C96" s="40">
        <f>SUM(C97:C100)</f>
        <v>0</v>
      </c>
      <c r="D96" s="40">
        <f>SUM(D97:D100)</f>
        <v>0</v>
      </c>
      <c r="E96" s="40">
        <f>SUM(E97:E100)</f>
        <v>0</v>
      </c>
      <c r="F96" s="41">
        <f>SUM(F97:F100)</f>
        <v>0</v>
      </c>
    </row>
    <row r="97" spans="1:6" ht="16.5" customHeight="1">
      <c r="A97" s="20" t="s">
        <v>75</v>
      </c>
      <c r="B97" s="30">
        <v>0</v>
      </c>
      <c r="C97" s="31">
        <v>0</v>
      </c>
      <c r="D97" s="31">
        <v>0</v>
      </c>
      <c r="E97" s="31">
        <v>0</v>
      </c>
      <c r="F97" s="32">
        <v>0</v>
      </c>
    </row>
    <row r="98" spans="1:6" ht="16.5" customHeight="1">
      <c r="A98" s="22" t="s">
        <v>76</v>
      </c>
      <c r="B98" s="33">
        <v>0</v>
      </c>
      <c r="C98" s="34">
        <v>0</v>
      </c>
      <c r="D98" s="34">
        <v>0</v>
      </c>
      <c r="E98" s="34">
        <v>0</v>
      </c>
      <c r="F98" s="35">
        <v>0</v>
      </c>
    </row>
    <row r="99" spans="1:6" ht="16.5" customHeight="1">
      <c r="A99" s="21" t="s">
        <v>77</v>
      </c>
      <c r="B99" s="33">
        <v>0</v>
      </c>
      <c r="C99" s="34">
        <v>0</v>
      </c>
      <c r="D99" s="34">
        <v>0</v>
      </c>
      <c r="E99" s="34">
        <v>0</v>
      </c>
      <c r="F99" s="35">
        <v>0</v>
      </c>
    </row>
    <row r="100" spans="1:6" ht="16.5" customHeight="1" thickBot="1">
      <c r="A100" s="22" t="s">
        <v>78</v>
      </c>
      <c r="B100" s="36">
        <v>0</v>
      </c>
      <c r="C100" s="37">
        <v>0</v>
      </c>
      <c r="D100" s="37">
        <v>0</v>
      </c>
      <c r="E100" s="37">
        <v>0</v>
      </c>
      <c r="F100" s="38">
        <v>0</v>
      </c>
    </row>
    <row r="101" spans="1:6" ht="16.5" customHeight="1" thickBot="1" thickTop="1">
      <c r="A101" s="6" t="s">
        <v>90</v>
      </c>
      <c r="B101" s="54">
        <f>SUM(B55,B60,B64,B70,B80,B87,B96)</f>
        <v>0</v>
      </c>
      <c r="C101" s="55">
        <f>SUM(C55,C60,C64,C70,C80,C87,C96)</f>
        <v>0</v>
      </c>
      <c r="D101" s="55">
        <f>SUM(D55,D60,D64,D70,D80,D87,D96)</f>
        <v>0</v>
      </c>
      <c r="E101" s="55">
        <f>SUM(E55,E60,E64,E70,E80,E87,E96)</f>
        <v>0</v>
      </c>
      <c r="F101" s="56">
        <f>SUM(F55,F60,F64,F70,F80,F87,F96)</f>
        <v>0</v>
      </c>
    </row>
    <row r="102" spans="1:6" ht="18" customHeight="1" thickBot="1" thickTop="1">
      <c r="A102" s="5"/>
      <c r="B102" s="60"/>
      <c r="C102" s="60"/>
      <c r="D102" s="60"/>
      <c r="E102" s="60"/>
      <c r="F102" s="60"/>
    </row>
    <row r="103" spans="1:6" ht="27.75" customHeight="1" thickBot="1" thickTop="1">
      <c r="A103" s="6" t="s">
        <v>79</v>
      </c>
      <c r="B103" s="58" t="str">
        <f>($D$1-3)&amp;CHAR(10)&amp;"Gerçekleşme"</f>
        <v>2018
Gerçekleşme</v>
      </c>
      <c r="C103" s="58" t="str">
        <f>($D$1-2)&amp;CHAR(10)&amp;"Gerçekleşme"</f>
        <v>2019
Gerçekleşme</v>
      </c>
      <c r="D103" s="58" t="str">
        <f>($D$1-1)&amp;CHAR(10)&amp;"Bütçe"</f>
        <v>2020
Bütçe</v>
      </c>
      <c r="E103" s="58" t="str">
        <f>($D$1-1)&amp;CHAR(10)&amp;"Haziran Sonu"</f>
        <v>2020
Haziran Sonu</v>
      </c>
      <c r="F103" s="59" t="str">
        <f>($D$1)&amp;CHAR(10)&amp;"(Tahmin)"</f>
        <v>2021
(Tahmin)</v>
      </c>
    </row>
    <row r="104" spans="1:6" ht="16.5" customHeight="1" thickTop="1">
      <c r="A104" s="10" t="s">
        <v>80</v>
      </c>
      <c r="B104" s="61">
        <v>0</v>
      </c>
      <c r="C104" s="62">
        <v>0</v>
      </c>
      <c r="D104" s="62">
        <v>0</v>
      </c>
      <c r="E104" s="62">
        <v>0</v>
      </c>
      <c r="F104" s="63">
        <v>0</v>
      </c>
    </row>
    <row r="105" spans="1:6" ht="16.5" customHeight="1">
      <c r="A105" s="11" t="s">
        <v>81</v>
      </c>
      <c r="B105" s="33">
        <v>0</v>
      </c>
      <c r="C105" s="34">
        <v>0</v>
      </c>
      <c r="D105" s="34">
        <v>0</v>
      </c>
      <c r="E105" s="34">
        <v>0</v>
      </c>
      <c r="F105" s="35">
        <v>0</v>
      </c>
    </row>
    <row r="106" spans="1:6" ht="16.5" customHeight="1" thickBot="1">
      <c r="A106" s="12" t="s">
        <v>82</v>
      </c>
      <c r="B106" s="36">
        <v>0</v>
      </c>
      <c r="C106" s="37">
        <v>0</v>
      </c>
      <c r="D106" s="37">
        <v>0</v>
      </c>
      <c r="E106" s="37">
        <v>0</v>
      </c>
      <c r="F106" s="38">
        <v>0</v>
      </c>
    </row>
    <row r="107" spans="1:6" ht="16.5" customHeight="1" thickBot="1" thickTop="1">
      <c r="A107" s="6" t="s">
        <v>90</v>
      </c>
      <c r="B107" s="54">
        <f>SUM(B104:B106)</f>
        <v>0</v>
      </c>
      <c r="C107" s="55">
        <f>SUM(C104:C106)</f>
        <v>0</v>
      </c>
      <c r="D107" s="55">
        <f>SUM(D104:D106)</f>
        <v>0</v>
      </c>
      <c r="E107" s="55">
        <f>SUM(E104:E106)</f>
        <v>0</v>
      </c>
      <c r="F107" s="56">
        <f>SUM(F104:F106)</f>
        <v>0</v>
      </c>
    </row>
    <row r="108" spans="1:6" ht="16.5" customHeight="1" thickBot="1" thickTop="1">
      <c r="A108" s="19"/>
      <c r="B108" s="57"/>
      <c r="C108" s="57"/>
      <c r="D108" s="57"/>
      <c r="E108" s="57"/>
      <c r="F108" s="57"/>
    </row>
    <row r="109" spans="1:6" ht="27.75" customHeight="1" thickBot="1" thickTop="1">
      <c r="A109" s="6" t="s">
        <v>83</v>
      </c>
      <c r="B109" s="58" t="str">
        <f>($D$1-3)&amp;CHAR(10)&amp;"Gerçekleşme"</f>
        <v>2018
Gerçekleşme</v>
      </c>
      <c r="C109" s="58" t="str">
        <f>($D$1-2)&amp;CHAR(10)&amp;"Gerçekleşme"</f>
        <v>2019
Gerçekleşme</v>
      </c>
      <c r="D109" s="58" t="str">
        <f>($D$1-1)&amp;CHAR(10)&amp;"Öngörülen"</f>
        <v>2020
Öngörülen</v>
      </c>
      <c r="E109" s="58" t="str">
        <f>($D$1-1)&amp;CHAR(10)&amp;"Haziran Sonu"</f>
        <v>2020
Haziran Sonu</v>
      </c>
      <c r="F109" s="59" t="str">
        <f>($D$1)&amp;CHAR(10)&amp;"(Tahmin)"</f>
        <v>2021
(Tahmin)</v>
      </c>
    </row>
    <row r="110" spans="1:6" ht="16.5" customHeight="1" thickBot="1" thickTop="1">
      <c r="A110" s="23" t="s">
        <v>84</v>
      </c>
      <c r="B110" s="64">
        <v>0</v>
      </c>
      <c r="C110" s="65">
        <v>0</v>
      </c>
      <c r="D110" s="65">
        <v>0</v>
      </c>
      <c r="E110" s="65">
        <v>0</v>
      </c>
      <c r="F110" s="66">
        <v>0</v>
      </c>
    </row>
    <row r="111" spans="1:6" ht="16.5" customHeight="1" thickBot="1">
      <c r="A111" s="13" t="s">
        <v>85</v>
      </c>
      <c r="B111" s="39">
        <f>SUM(B112:B114)</f>
        <v>0</v>
      </c>
      <c r="C111" s="40">
        <f>SUM(C112:C114)</f>
        <v>0</v>
      </c>
      <c r="D111" s="40">
        <f>SUM(D112:D114)</f>
        <v>0</v>
      </c>
      <c r="E111" s="40">
        <f>SUM(E112:E114)</f>
        <v>0</v>
      </c>
      <c r="F111" s="41">
        <f>SUM(F112:F114)</f>
        <v>0</v>
      </c>
    </row>
    <row r="112" spans="1:6" ht="16.5" customHeight="1">
      <c r="A112" s="15" t="s">
        <v>86</v>
      </c>
      <c r="B112" s="30">
        <v>0</v>
      </c>
      <c r="C112" s="31">
        <v>0</v>
      </c>
      <c r="D112" s="31">
        <v>0</v>
      </c>
      <c r="E112" s="31">
        <v>0</v>
      </c>
      <c r="F112" s="32">
        <v>0</v>
      </c>
    </row>
    <row r="113" spans="1:6" ht="16.5" customHeight="1">
      <c r="A113" s="24" t="s">
        <v>87</v>
      </c>
      <c r="B113" s="33">
        <v>0</v>
      </c>
      <c r="C113" s="34">
        <v>0</v>
      </c>
      <c r="D113" s="34">
        <v>0</v>
      </c>
      <c r="E113" s="34">
        <v>0</v>
      </c>
      <c r="F113" s="35">
        <v>0</v>
      </c>
    </row>
    <row r="114" spans="1:6" ht="16.5" customHeight="1" thickBot="1">
      <c r="A114" s="16" t="s">
        <v>88</v>
      </c>
      <c r="B114" s="36">
        <v>0</v>
      </c>
      <c r="C114" s="37">
        <v>0</v>
      </c>
      <c r="D114" s="37">
        <v>0</v>
      </c>
      <c r="E114" s="37">
        <v>0</v>
      </c>
      <c r="F114" s="38">
        <v>0</v>
      </c>
    </row>
    <row r="115" spans="1:6" ht="16.5" customHeight="1" thickBot="1">
      <c r="A115" s="25" t="s">
        <v>89</v>
      </c>
      <c r="B115" s="67">
        <v>0</v>
      </c>
      <c r="C115" s="68">
        <v>0</v>
      </c>
      <c r="D115" s="68">
        <v>0</v>
      </c>
      <c r="E115" s="68">
        <v>0</v>
      </c>
      <c r="F115" s="69">
        <v>0</v>
      </c>
    </row>
    <row r="116" ht="16.5" customHeight="1" thickTop="1"/>
    <row r="117" ht="16.5" customHeight="1"/>
  </sheetData>
  <sheetProtection/>
  <mergeCells count="1">
    <mergeCell ref="A2:F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1"/>
  <headerFooter>
    <oddHeader>&amp;R&amp;"-,Kalın"FORM 23</oddHeader>
  </headerFooter>
  <rowBreaks count="1" manualBreakCount="1">
    <brk id="53" max="255" man="1"/>
  </rowBreaks>
  <ignoredErrors>
    <ignoredError sqref="C1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90" zoomScaleNormal="90" zoomScalePageLayoutView="0" workbookViewId="0" topLeftCell="A1">
      <selection activeCell="G12" sqref="G12"/>
    </sheetView>
  </sheetViews>
  <sheetFormatPr defaultColWidth="9.140625" defaultRowHeight="15"/>
  <cols>
    <col min="1" max="1" width="4.28125" style="73" customWidth="1"/>
    <col min="2" max="2" width="6.00390625" style="73" customWidth="1"/>
    <col min="3" max="3" width="16.421875" style="73" customWidth="1"/>
    <col min="4" max="4" width="2.140625" style="73" customWidth="1"/>
    <col min="5" max="5" width="57.28125" style="73" customWidth="1"/>
    <col min="6" max="6" width="15.8515625" style="73" customWidth="1"/>
    <col min="7" max="7" width="14.00390625" style="73" customWidth="1"/>
    <col min="8" max="8" width="17.421875" style="73" customWidth="1"/>
    <col min="9" max="12" width="14.00390625" style="73" customWidth="1"/>
    <col min="13" max="16384" width="9.140625" style="73" customWidth="1"/>
  </cols>
  <sheetData>
    <row r="1" spans="1:10" ht="12.75">
      <c r="A1" s="71"/>
      <c r="B1" s="71"/>
      <c r="C1" s="71"/>
      <c r="D1" s="71"/>
      <c r="E1" s="71"/>
      <c r="F1" s="72"/>
      <c r="G1" s="72"/>
      <c r="H1" s="72"/>
      <c r="I1" s="72"/>
      <c r="J1" s="71"/>
    </row>
    <row r="2" spans="1:12" ht="20.25">
      <c r="A2" s="71"/>
      <c r="B2" s="262" t="s">
        <v>94</v>
      </c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pans="1:10" ht="15.75">
      <c r="A3" s="74"/>
      <c r="B3" s="74"/>
      <c r="C3" s="74"/>
      <c r="D3" s="74"/>
      <c r="E3" s="74"/>
      <c r="F3" s="74"/>
      <c r="G3" s="74"/>
      <c r="H3" s="74"/>
      <c r="I3" s="74"/>
      <c r="J3" s="75"/>
    </row>
    <row r="4" spans="1:10" ht="12.75">
      <c r="A4" s="76"/>
      <c r="B4" s="265" t="s">
        <v>95</v>
      </c>
      <c r="C4" s="266"/>
      <c r="D4" s="77" t="s">
        <v>96</v>
      </c>
      <c r="E4" s="78">
        <v>2021</v>
      </c>
      <c r="F4" s="79"/>
      <c r="G4" s="79"/>
      <c r="H4" s="79"/>
      <c r="I4" s="79"/>
      <c r="J4" s="79"/>
    </row>
    <row r="5" spans="1:10" ht="12.75">
      <c r="A5" s="76"/>
      <c r="B5" s="265" t="s">
        <v>97</v>
      </c>
      <c r="C5" s="266"/>
      <c r="D5" s="77" t="s">
        <v>96</v>
      </c>
      <c r="E5" s="267" t="s">
        <v>92</v>
      </c>
      <c r="F5" s="268"/>
      <c r="G5" s="268"/>
      <c r="H5" s="268"/>
      <c r="I5" s="268"/>
      <c r="J5" s="269"/>
    </row>
    <row r="6" spans="1:10" ht="12.75">
      <c r="A6" s="80"/>
      <c r="B6" s="265" t="s">
        <v>98</v>
      </c>
      <c r="C6" s="266"/>
      <c r="D6" s="77" t="s">
        <v>96</v>
      </c>
      <c r="E6" s="267" t="s">
        <v>99</v>
      </c>
      <c r="F6" s="268"/>
      <c r="G6" s="268"/>
      <c r="H6" s="268"/>
      <c r="I6" s="268"/>
      <c r="J6" s="269"/>
    </row>
    <row r="7" spans="2:12" ht="13.5" thickBot="1">
      <c r="B7" s="81"/>
      <c r="C7" s="81"/>
      <c r="D7" s="81"/>
      <c r="E7" s="81"/>
      <c r="F7" s="81"/>
      <c r="G7" s="81"/>
      <c r="H7" s="81"/>
      <c r="I7" s="81"/>
      <c r="J7" s="81"/>
      <c r="K7" s="81"/>
      <c r="L7" s="82" t="s">
        <v>100</v>
      </c>
    </row>
    <row r="8" spans="1:13" ht="16.5" customHeight="1" thickTop="1">
      <c r="A8" s="83"/>
      <c r="B8" s="251" t="s">
        <v>101</v>
      </c>
      <c r="C8" s="252"/>
      <c r="D8" s="252"/>
      <c r="E8" s="253"/>
      <c r="F8" s="84">
        <f>$E$4-2</f>
        <v>2019</v>
      </c>
      <c r="G8" s="257">
        <f>$E$4-1</f>
        <v>2020</v>
      </c>
      <c r="H8" s="258"/>
      <c r="I8" s="259"/>
      <c r="J8" s="85">
        <f>$E$4</f>
        <v>2021</v>
      </c>
      <c r="K8" s="85">
        <f>$E$4+1</f>
        <v>2022</v>
      </c>
      <c r="L8" s="86">
        <f>$E$4+2</f>
        <v>2023</v>
      </c>
      <c r="M8" s="87"/>
    </row>
    <row r="9" spans="1:13" ht="35.25" customHeight="1" thickBot="1">
      <c r="A9" s="83"/>
      <c r="B9" s="254"/>
      <c r="C9" s="255"/>
      <c r="D9" s="255"/>
      <c r="E9" s="256"/>
      <c r="F9" s="89" t="s">
        <v>102</v>
      </c>
      <c r="G9" s="90" t="s">
        <v>103</v>
      </c>
      <c r="H9" s="90" t="s">
        <v>104</v>
      </c>
      <c r="I9" s="90" t="s">
        <v>105</v>
      </c>
      <c r="J9" s="90" t="s">
        <v>106</v>
      </c>
      <c r="K9" s="90" t="s">
        <v>107</v>
      </c>
      <c r="L9" s="91" t="s">
        <v>107</v>
      </c>
      <c r="M9" s="87"/>
    </row>
    <row r="10" spans="1:13" ht="28.5" customHeight="1" thickBot="1" thickTop="1">
      <c r="A10" s="83"/>
      <c r="B10" s="92"/>
      <c r="C10" s="245" t="s">
        <v>108</v>
      </c>
      <c r="D10" s="246"/>
      <c r="E10" s="247"/>
      <c r="F10" s="93">
        <f>F11+F14+F15</f>
        <v>0</v>
      </c>
      <c r="G10" s="94">
        <f aca="true" t="shared" si="0" ref="G10:L10">G11+G14+G15</f>
        <v>0</v>
      </c>
      <c r="H10" s="94">
        <f t="shared" si="0"/>
        <v>0</v>
      </c>
      <c r="I10" s="94">
        <f t="shared" si="0"/>
        <v>0</v>
      </c>
      <c r="J10" s="94">
        <f t="shared" si="0"/>
        <v>0</v>
      </c>
      <c r="K10" s="94">
        <f t="shared" si="0"/>
        <v>0</v>
      </c>
      <c r="L10" s="95">
        <f t="shared" si="0"/>
        <v>0</v>
      </c>
      <c r="M10" s="87"/>
    </row>
    <row r="11" spans="1:13" ht="28.5" customHeight="1" thickTop="1">
      <c r="A11" s="83"/>
      <c r="B11" s="96" t="s">
        <v>109</v>
      </c>
      <c r="C11" s="248" t="s">
        <v>110</v>
      </c>
      <c r="D11" s="249"/>
      <c r="E11" s="250"/>
      <c r="F11" s="97">
        <f>F12+F13</f>
        <v>0</v>
      </c>
      <c r="G11" s="98">
        <f aca="true" t="shared" si="1" ref="G11:L11">G12+G13</f>
        <v>0</v>
      </c>
      <c r="H11" s="98">
        <f t="shared" si="1"/>
        <v>0</v>
      </c>
      <c r="I11" s="98">
        <f t="shared" si="1"/>
        <v>0</v>
      </c>
      <c r="J11" s="98">
        <f t="shared" si="1"/>
        <v>0</v>
      </c>
      <c r="K11" s="98">
        <f t="shared" si="1"/>
        <v>0</v>
      </c>
      <c r="L11" s="99">
        <f t="shared" si="1"/>
        <v>0</v>
      </c>
      <c r="M11" s="87"/>
    </row>
    <row r="12" spans="1:13" ht="28.5" customHeight="1">
      <c r="A12" s="83"/>
      <c r="B12" s="260"/>
      <c r="C12" s="239" t="s">
        <v>111</v>
      </c>
      <c r="D12" s="240"/>
      <c r="E12" s="241"/>
      <c r="F12" s="100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2">
        <v>0</v>
      </c>
      <c r="M12" s="87"/>
    </row>
    <row r="13" spans="1:13" ht="28.5" customHeight="1">
      <c r="A13" s="83"/>
      <c r="B13" s="261"/>
      <c r="C13" s="239" t="s">
        <v>112</v>
      </c>
      <c r="D13" s="240"/>
      <c r="E13" s="241"/>
      <c r="F13" s="100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2">
        <v>0</v>
      </c>
      <c r="M13" s="87"/>
    </row>
    <row r="14" spans="1:13" ht="28.5" customHeight="1">
      <c r="A14" s="83"/>
      <c r="B14" s="103" t="s">
        <v>113</v>
      </c>
      <c r="C14" s="239" t="s">
        <v>114</v>
      </c>
      <c r="D14" s="240"/>
      <c r="E14" s="241"/>
      <c r="F14" s="100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2">
        <v>0</v>
      </c>
      <c r="M14" s="87"/>
    </row>
    <row r="15" spans="1:13" ht="28.5" customHeight="1" thickBot="1">
      <c r="A15" s="83"/>
      <c r="B15" s="104" t="s">
        <v>115</v>
      </c>
      <c r="C15" s="242" t="s">
        <v>116</v>
      </c>
      <c r="D15" s="243"/>
      <c r="E15" s="244"/>
      <c r="F15" s="105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7">
        <v>0</v>
      </c>
      <c r="M15" s="87"/>
    </row>
    <row r="16" spans="1:13" ht="28.5" customHeight="1" thickBot="1" thickTop="1">
      <c r="A16" s="83"/>
      <c r="B16" s="88"/>
      <c r="C16" s="108"/>
      <c r="D16" s="108"/>
      <c r="E16" s="108"/>
      <c r="F16" s="109"/>
      <c r="G16" s="109"/>
      <c r="H16" s="109"/>
      <c r="I16" s="109"/>
      <c r="J16" s="109"/>
      <c r="K16" s="109"/>
      <c r="L16" s="109"/>
      <c r="M16" s="87"/>
    </row>
    <row r="17" spans="1:13" ht="28.5" customHeight="1" thickBot="1" thickTop="1">
      <c r="A17" s="83"/>
      <c r="B17" s="92"/>
      <c r="C17" s="245" t="s">
        <v>117</v>
      </c>
      <c r="D17" s="246"/>
      <c r="E17" s="247"/>
      <c r="F17" s="93">
        <f>F18+F19</f>
        <v>0</v>
      </c>
      <c r="G17" s="94">
        <f aca="true" t="shared" si="2" ref="G17:L17">G18+G19</f>
        <v>0</v>
      </c>
      <c r="H17" s="94">
        <f t="shared" si="2"/>
        <v>0</v>
      </c>
      <c r="I17" s="94">
        <f t="shared" si="2"/>
        <v>0</v>
      </c>
      <c r="J17" s="94">
        <f t="shared" si="2"/>
        <v>0</v>
      </c>
      <c r="K17" s="94">
        <f t="shared" si="2"/>
        <v>0</v>
      </c>
      <c r="L17" s="95">
        <f t="shared" si="2"/>
        <v>0</v>
      </c>
      <c r="M17" s="87"/>
    </row>
    <row r="18" spans="1:13" ht="28.5" customHeight="1" thickTop="1">
      <c r="A18" s="83"/>
      <c r="B18" s="96" t="s">
        <v>109</v>
      </c>
      <c r="C18" s="248" t="s">
        <v>118</v>
      </c>
      <c r="D18" s="249"/>
      <c r="E18" s="250"/>
      <c r="F18" s="97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9">
        <v>0</v>
      </c>
      <c r="M18" s="87"/>
    </row>
    <row r="19" spans="1:13" ht="28.5" customHeight="1" thickBot="1">
      <c r="A19" s="83"/>
      <c r="B19" s="104" t="s">
        <v>113</v>
      </c>
      <c r="C19" s="242" t="s">
        <v>119</v>
      </c>
      <c r="D19" s="243"/>
      <c r="E19" s="244"/>
      <c r="F19" s="105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7">
        <v>0</v>
      </c>
      <c r="M19" s="87"/>
    </row>
    <row r="20" spans="1:13" ht="28.5" customHeight="1" thickBot="1" thickTop="1">
      <c r="A20" s="83"/>
      <c r="B20" s="88"/>
      <c r="C20" s="108"/>
      <c r="D20" s="108"/>
      <c r="E20" s="108"/>
      <c r="F20" s="109"/>
      <c r="G20" s="109"/>
      <c r="H20" s="109"/>
      <c r="I20" s="109"/>
      <c r="J20" s="109"/>
      <c r="K20" s="109"/>
      <c r="L20" s="109"/>
      <c r="M20" s="87"/>
    </row>
    <row r="21" spans="1:13" ht="28.5" customHeight="1" thickBot="1" thickTop="1">
      <c r="A21" s="83"/>
      <c r="B21" s="92"/>
      <c r="C21" s="245" t="s">
        <v>120</v>
      </c>
      <c r="D21" s="246"/>
      <c r="E21" s="247"/>
      <c r="F21" s="93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5">
        <v>0</v>
      </c>
      <c r="M21" s="87"/>
    </row>
    <row r="22" spans="2:12" ht="13.5" thickTop="1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</sheetData>
  <sheetProtection/>
  <mergeCells count="19">
    <mergeCell ref="B2:L2"/>
    <mergeCell ref="B4:C4"/>
    <mergeCell ref="B5:C5"/>
    <mergeCell ref="E5:J5"/>
    <mergeCell ref="B6:C6"/>
    <mergeCell ref="E6:J6"/>
    <mergeCell ref="B8:E9"/>
    <mergeCell ref="G8:I8"/>
    <mergeCell ref="C10:E10"/>
    <mergeCell ref="C11:E11"/>
    <mergeCell ref="B12:B13"/>
    <mergeCell ref="C12:E12"/>
    <mergeCell ref="C13:E13"/>
    <mergeCell ref="C14:E14"/>
    <mergeCell ref="C15:E15"/>
    <mergeCell ref="C17:E17"/>
    <mergeCell ref="C18:E18"/>
    <mergeCell ref="C19:E19"/>
    <mergeCell ref="C21:E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  <headerFooter alignWithMargins="0">
    <oddHeader>&amp;R&amp;"Tahoma,Kalın"FORM  : 24</oddHeader>
    <oddFooter>&amp;R&amp;"Tahoma,Kalın"e-bütçe BÜMKO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showGridLines="0" zoomScale="70" zoomScaleNormal="70" zoomScalePageLayoutView="0" workbookViewId="0" topLeftCell="B1">
      <selection activeCell="Q38" sqref="Q38"/>
    </sheetView>
  </sheetViews>
  <sheetFormatPr defaultColWidth="9.140625" defaultRowHeight="15"/>
  <cols>
    <col min="1" max="1" width="18.140625" style="111" hidden="1" customWidth="1"/>
    <col min="2" max="2" width="9.140625" style="111" customWidth="1"/>
    <col min="3" max="3" width="9.140625" style="112" customWidth="1"/>
    <col min="4" max="4" width="28.7109375" style="145" customWidth="1"/>
    <col min="5" max="5" width="20.8515625" style="112" customWidth="1"/>
    <col min="6" max="13" width="16.421875" style="112" customWidth="1"/>
    <col min="14" max="14" width="3.8515625" style="111" customWidth="1"/>
    <col min="15" max="16384" width="9.140625" style="111" customWidth="1"/>
  </cols>
  <sheetData>
    <row r="2" spans="4:13" ht="12.75">
      <c r="D2" s="112"/>
      <c r="H2" s="113"/>
      <c r="M2" s="114"/>
    </row>
    <row r="3" spans="3:13" ht="12.75">
      <c r="C3" s="294" t="s">
        <v>121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s="115" customFormat="1" ht="18.75" customHeight="1">
      <c r="A4" s="115">
        <v>2021</v>
      </c>
      <c r="C4" s="116" t="str">
        <f>"BÜTÇE YILI : "&amp;ButceYili</f>
        <v>BÜTÇE YILI : 2021</v>
      </c>
      <c r="D4" s="117"/>
      <c r="E4" s="117"/>
      <c r="F4" s="117"/>
      <c r="G4" s="118"/>
      <c r="H4" s="117"/>
      <c r="I4" s="117"/>
      <c r="J4" s="119"/>
      <c r="K4" s="120"/>
      <c r="L4" s="120"/>
      <c r="M4" s="120"/>
    </row>
    <row r="5" spans="1:13" s="115" customFormat="1" ht="18.75" customHeight="1">
      <c r="A5" s="115" t="s">
        <v>92</v>
      </c>
      <c r="C5" s="116" t="str">
        <f>"KURUM ADI : "&amp;KurumAdi</f>
        <v>KURUM ADI : BURSA ULUDAĞ ÜNİVERSİTESİ </v>
      </c>
      <c r="D5" s="117"/>
      <c r="E5" s="117"/>
      <c r="F5" s="117"/>
      <c r="G5" s="118"/>
      <c r="H5" s="117"/>
      <c r="I5" s="117"/>
      <c r="J5" s="119"/>
      <c r="K5" s="120"/>
      <c r="L5" s="120"/>
      <c r="M5" s="120"/>
    </row>
    <row r="6" spans="1:13" s="115" customFormat="1" ht="18.75" customHeight="1" thickBot="1">
      <c r="A6" s="115" t="s">
        <v>99</v>
      </c>
      <c r="C6" s="116" t="str">
        <f>"DÖNER SERMAYE ADI : "&amp;DonerSermayeAdi</f>
        <v>DÖNER SERMAYE ADI : Döner Sermaye İşletme Müdürlüğü</v>
      </c>
      <c r="D6" s="117"/>
      <c r="E6" s="117"/>
      <c r="F6" s="117"/>
      <c r="G6" s="118"/>
      <c r="H6" s="117"/>
      <c r="I6" s="117"/>
      <c r="J6" s="121"/>
      <c r="K6" s="120"/>
      <c r="L6" s="120"/>
      <c r="M6" s="120"/>
    </row>
    <row r="7" spans="3:13" ht="31.5" customHeight="1" thickTop="1">
      <c r="C7" s="295"/>
      <c r="D7" s="296"/>
      <c r="E7" s="297"/>
      <c r="F7" s="301">
        <f>(ButceYil-3)</f>
        <v>2018</v>
      </c>
      <c r="G7" s="302"/>
      <c r="H7" s="302">
        <f>(ButceYil-2)</f>
        <v>2019</v>
      </c>
      <c r="I7" s="302"/>
      <c r="J7" s="303" t="str">
        <f>(ButceYil-1)&amp;CHAR(10)&amp;"(Haziran Sonu)"</f>
        <v>2020
(Haziran Sonu)</v>
      </c>
      <c r="K7" s="303"/>
      <c r="L7" s="303" t="str">
        <f>ButceYil&amp;CHAR(10)&amp;"(Tahmin)"</f>
        <v>2021
(Tahmin)</v>
      </c>
      <c r="M7" s="304"/>
    </row>
    <row r="8" spans="3:13" ht="31.5" customHeight="1" thickBot="1">
      <c r="C8" s="298"/>
      <c r="D8" s="299"/>
      <c r="E8" s="300"/>
      <c r="F8" s="122" t="s">
        <v>122</v>
      </c>
      <c r="G8" s="123" t="s">
        <v>123</v>
      </c>
      <c r="H8" s="123" t="s">
        <v>122</v>
      </c>
      <c r="I8" s="123" t="s">
        <v>123</v>
      </c>
      <c r="J8" s="123" t="s">
        <v>122</v>
      </c>
      <c r="K8" s="123" t="s">
        <v>123</v>
      </c>
      <c r="L8" s="123" t="s">
        <v>122</v>
      </c>
      <c r="M8" s="124" t="s">
        <v>123</v>
      </c>
    </row>
    <row r="9" spans="3:13" ht="30" customHeight="1" thickTop="1">
      <c r="C9" s="291" t="s">
        <v>124</v>
      </c>
      <c r="D9" s="284" t="s">
        <v>125</v>
      </c>
      <c r="E9" s="125" t="s">
        <v>126</v>
      </c>
      <c r="F9" s="126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8">
        <v>0</v>
      </c>
    </row>
    <row r="10" spans="3:13" ht="30" customHeight="1">
      <c r="C10" s="292"/>
      <c r="D10" s="283"/>
      <c r="E10" s="129" t="s">
        <v>127</v>
      </c>
      <c r="F10" s="130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2">
        <v>0</v>
      </c>
    </row>
    <row r="11" spans="3:13" ht="30" customHeight="1">
      <c r="C11" s="292"/>
      <c r="D11" s="282" t="s">
        <v>128</v>
      </c>
      <c r="E11" s="133" t="s">
        <v>126</v>
      </c>
      <c r="F11" s="134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6">
        <v>0</v>
      </c>
    </row>
    <row r="12" spans="3:13" ht="30" customHeight="1">
      <c r="C12" s="292"/>
      <c r="D12" s="283"/>
      <c r="E12" s="129" t="s">
        <v>127</v>
      </c>
      <c r="F12" s="130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2">
        <v>0</v>
      </c>
    </row>
    <row r="13" spans="3:13" ht="30" customHeight="1">
      <c r="C13" s="292"/>
      <c r="D13" s="282" t="s">
        <v>129</v>
      </c>
      <c r="E13" s="133" t="s">
        <v>126</v>
      </c>
      <c r="F13" s="134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6">
        <v>0</v>
      </c>
    </row>
    <row r="14" spans="3:13" ht="30" customHeight="1">
      <c r="C14" s="292"/>
      <c r="D14" s="283"/>
      <c r="E14" s="129" t="s">
        <v>127</v>
      </c>
      <c r="F14" s="130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2">
        <v>0</v>
      </c>
    </row>
    <row r="15" spans="3:13" ht="30" customHeight="1">
      <c r="C15" s="292"/>
      <c r="D15" s="282" t="s">
        <v>130</v>
      </c>
      <c r="E15" s="133" t="s">
        <v>126</v>
      </c>
      <c r="F15" s="134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6">
        <v>0</v>
      </c>
    </row>
    <row r="16" spans="3:13" ht="30" customHeight="1">
      <c r="C16" s="292"/>
      <c r="D16" s="283"/>
      <c r="E16" s="129" t="s">
        <v>127</v>
      </c>
      <c r="F16" s="130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2">
        <v>0</v>
      </c>
    </row>
    <row r="17" spans="3:13" ht="30" customHeight="1">
      <c r="C17" s="292"/>
      <c r="D17" s="282" t="s">
        <v>131</v>
      </c>
      <c r="E17" s="133" t="s">
        <v>126</v>
      </c>
      <c r="F17" s="134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6">
        <v>0</v>
      </c>
    </row>
    <row r="18" spans="3:13" ht="30" customHeight="1">
      <c r="C18" s="292"/>
      <c r="D18" s="283"/>
      <c r="E18" s="129" t="s">
        <v>127</v>
      </c>
      <c r="F18" s="130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2">
        <v>0</v>
      </c>
    </row>
    <row r="19" spans="3:13" ht="30" customHeight="1">
      <c r="C19" s="292"/>
      <c r="D19" s="282" t="s">
        <v>132</v>
      </c>
      <c r="E19" s="133" t="s">
        <v>126</v>
      </c>
      <c r="F19" s="134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6">
        <v>0</v>
      </c>
    </row>
    <row r="20" spans="3:13" ht="30" customHeight="1">
      <c r="C20" s="292"/>
      <c r="D20" s="283"/>
      <c r="E20" s="129" t="s">
        <v>127</v>
      </c>
      <c r="F20" s="130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2">
        <v>0</v>
      </c>
    </row>
    <row r="21" spans="3:13" ht="30" customHeight="1">
      <c r="C21" s="292"/>
      <c r="D21" s="282" t="s">
        <v>133</v>
      </c>
      <c r="E21" s="133" t="s">
        <v>126</v>
      </c>
      <c r="F21" s="134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6">
        <v>0</v>
      </c>
    </row>
    <row r="22" spans="3:13" ht="30" customHeight="1">
      <c r="C22" s="292"/>
      <c r="D22" s="283"/>
      <c r="E22" s="129" t="s">
        <v>127</v>
      </c>
      <c r="F22" s="130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2">
        <v>0</v>
      </c>
    </row>
    <row r="23" spans="3:13" ht="30" customHeight="1">
      <c r="C23" s="292"/>
      <c r="D23" s="282" t="s">
        <v>134</v>
      </c>
      <c r="E23" s="133" t="s">
        <v>126</v>
      </c>
      <c r="F23" s="134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6">
        <v>0</v>
      </c>
    </row>
    <row r="24" spans="3:13" ht="30" customHeight="1">
      <c r="C24" s="292"/>
      <c r="D24" s="283"/>
      <c r="E24" s="129" t="s">
        <v>127</v>
      </c>
      <c r="F24" s="130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2">
        <v>0</v>
      </c>
    </row>
    <row r="25" spans="3:13" ht="30" customHeight="1">
      <c r="C25" s="292"/>
      <c r="D25" s="282" t="s">
        <v>135</v>
      </c>
      <c r="E25" s="133" t="s">
        <v>126</v>
      </c>
      <c r="F25" s="134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6">
        <v>0</v>
      </c>
    </row>
    <row r="26" spans="3:13" ht="30" customHeight="1">
      <c r="C26" s="292"/>
      <c r="D26" s="283"/>
      <c r="E26" s="129" t="s">
        <v>127</v>
      </c>
      <c r="F26" s="130">
        <v>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1">
        <v>0</v>
      </c>
      <c r="M26" s="132">
        <v>0</v>
      </c>
    </row>
    <row r="27" spans="3:13" ht="30" customHeight="1">
      <c r="C27" s="292"/>
      <c r="D27" s="282" t="s">
        <v>136</v>
      </c>
      <c r="E27" s="133" t="s">
        <v>126</v>
      </c>
      <c r="F27" s="134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6">
        <v>0</v>
      </c>
    </row>
    <row r="28" spans="3:13" ht="30" customHeight="1">
      <c r="C28" s="292"/>
      <c r="D28" s="283"/>
      <c r="E28" s="129" t="s">
        <v>127</v>
      </c>
      <c r="F28" s="130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2">
        <v>0</v>
      </c>
    </row>
    <row r="29" spans="3:13" ht="30" customHeight="1">
      <c r="C29" s="292"/>
      <c r="D29" s="282" t="s">
        <v>137</v>
      </c>
      <c r="E29" s="133" t="s">
        <v>126</v>
      </c>
      <c r="F29" s="134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6">
        <v>0</v>
      </c>
    </row>
    <row r="30" spans="3:13" ht="30" customHeight="1">
      <c r="C30" s="292"/>
      <c r="D30" s="283"/>
      <c r="E30" s="129" t="s">
        <v>127</v>
      </c>
      <c r="F30" s="130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2">
        <v>0</v>
      </c>
    </row>
    <row r="31" spans="3:13" ht="30" customHeight="1">
      <c r="C31" s="292"/>
      <c r="D31" s="284" t="s">
        <v>47</v>
      </c>
      <c r="E31" s="125" t="s">
        <v>126</v>
      </c>
      <c r="F31" s="126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8">
        <v>0</v>
      </c>
    </row>
    <row r="32" spans="3:13" ht="30" customHeight="1">
      <c r="C32" s="293"/>
      <c r="D32" s="283"/>
      <c r="E32" s="129" t="s">
        <v>127</v>
      </c>
      <c r="F32" s="130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2">
        <v>0</v>
      </c>
    </row>
    <row r="33" spans="3:13" ht="30" customHeight="1">
      <c r="C33" s="285" t="s">
        <v>138</v>
      </c>
      <c r="D33" s="286"/>
      <c r="E33" s="133" t="s">
        <v>126</v>
      </c>
      <c r="F33" s="134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6">
        <v>0</v>
      </c>
    </row>
    <row r="34" spans="3:13" ht="30" customHeight="1">
      <c r="C34" s="287"/>
      <c r="D34" s="288"/>
      <c r="E34" s="129" t="s">
        <v>127</v>
      </c>
      <c r="F34" s="130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2">
        <v>0</v>
      </c>
    </row>
    <row r="35" spans="3:13" ht="30" customHeight="1">
      <c r="C35" s="289" t="s">
        <v>139</v>
      </c>
      <c r="D35" s="282"/>
      <c r="E35" s="133" t="s">
        <v>126</v>
      </c>
      <c r="F35" s="134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6">
        <v>0</v>
      </c>
    </row>
    <row r="36" spans="3:13" ht="30" customHeight="1">
      <c r="C36" s="290"/>
      <c r="D36" s="283"/>
      <c r="E36" s="129" t="s">
        <v>127</v>
      </c>
      <c r="F36" s="130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2">
        <v>0</v>
      </c>
    </row>
    <row r="37" spans="3:13" ht="30" customHeight="1">
      <c r="C37" s="289" t="s">
        <v>140</v>
      </c>
      <c r="D37" s="282"/>
      <c r="E37" s="133" t="s">
        <v>126</v>
      </c>
      <c r="F37" s="134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6">
        <v>0</v>
      </c>
    </row>
    <row r="38" spans="3:13" ht="30" customHeight="1">
      <c r="C38" s="290"/>
      <c r="D38" s="283"/>
      <c r="E38" s="129" t="s">
        <v>127</v>
      </c>
      <c r="F38" s="130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2">
        <v>0</v>
      </c>
    </row>
    <row r="39" spans="1:13" ht="30" customHeight="1" thickBot="1">
      <c r="A39" s="111" t="s">
        <v>141</v>
      </c>
      <c r="C39" s="273" t="s">
        <v>142</v>
      </c>
      <c r="D39" s="274"/>
      <c r="E39" s="137" t="s">
        <v>126</v>
      </c>
      <c r="F39" s="275">
        <v>0</v>
      </c>
      <c r="G39" s="276">
        <v>0</v>
      </c>
      <c r="H39" s="277">
        <v>0</v>
      </c>
      <c r="I39" s="276">
        <v>0</v>
      </c>
      <c r="J39" s="277">
        <v>0</v>
      </c>
      <c r="K39" s="276">
        <v>0</v>
      </c>
      <c r="L39" s="277">
        <v>0</v>
      </c>
      <c r="M39" s="278">
        <v>0</v>
      </c>
    </row>
    <row r="40" spans="3:13" s="115" customFormat="1" ht="30" customHeight="1" thickTop="1">
      <c r="C40" s="279" t="s">
        <v>143</v>
      </c>
      <c r="D40" s="280"/>
      <c r="E40" s="281"/>
      <c r="F40" s="138">
        <f aca="true" t="shared" si="0" ref="F40:M40">F9+F11+F13+F15+F17+F19+F21+F23+F25+F27+F29+F31+F33+F37</f>
        <v>0</v>
      </c>
      <c r="G40" s="139">
        <f t="shared" si="0"/>
        <v>0</v>
      </c>
      <c r="H40" s="139">
        <f t="shared" si="0"/>
        <v>0</v>
      </c>
      <c r="I40" s="139">
        <f t="shared" si="0"/>
        <v>0</v>
      </c>
      <c r="J40" s="139">
        <f t="shared" si="0"/>
        <v>0</v>
      </c>
      <c r="K40" s="139">
        <f t="shared" si="0"/>
        <v>0</v>
      </c>
      <c r="L40" s="139">
        <f t="shared" si="0"/>
        <v>0</v>
      </c>
      <c r="M40" s="140">
        <f t="shared" si="0"/>
        <v>0</v>
      </c>
    </row>
    <row r="41" spans="3:13" s="115" customFormat="1" ht="30" customHeight="1" thickBot="1">
      <c r="C41" s="270" t="s">
        <v>144</v>
      </c>
      <c r="D41" s="271"/>
      <c r="E41" s="272"/>
      <c r="F41" s="141">
        <f aca="true" t="shared" si="1" ref="F41:M41">SUM(F9:F38)-F40</f>
        <v>0</v>
      </c>
      <c r="G41" s="142">
        <f t="shared" si="1"/>
        <v>0</v>
      </c>
      <c r="H41" s="142">
        <f t="shared" si="1"/>
        <v>0</v>
      </c>
      <c r="I41" s="142">
        <f t="shared" si="1"/>
        <v>0</v>
      </c>
      <c r="J41" s="142">
        <f t="shared" si="1"/>
        <v>0</v>
      </c>
      <c r="K41" s="142">
        <f t="shared" si="1"/>
        <v>0</v>
      </c>
      <c r="L41" s="142">
        <f t="shared" si="1"/>
        <v>0</v>
      </c>
      <c r="M41" s="143">
        <f t="shared" si="1"/>
        <v>0</v>
      </c>
    </row>
    <row r="42" ht="12.75" customHeight="1" thickTop="1">
      <c r="D42" s="144"/>
    </row>
  </sheetData>
  <sheetProtection/>
  <mergeCells count="29">
    <mergeCell ref="C3:M3"/>
    <mergeCell ref="C7:E8"/>
    <mergeCell ref="F7:G7"/>
    <mergeCell ref="H7:I7"/>
    <mergeCell ref="J7:K7"/>
    <mergeCell ref="L7:M7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C33:D34"/>
    <mergeCell ref="C35:D36"/>
    <mergeCell ref="C37:D38"/>
    <mergeCell ref="C9:C32"/>
    <mergeCell ref="D9:D10"/>
    <mergeCell ref="D11:D12"/>
    <mergeCell ref="D13:D14"/>
    <mergeCell ref="C41:E41"/>
    <mergeCell ref="C39:D39"/>
    <mergeCell ref="F39:G39"/>
    <mergeCell ref="H39:I39"/>
    <mergeCell ref="J39:K39"/>
    <mergeCell ref="L39:M39"/>
    <mergeCell ref="C40:E4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  <headerFooter alignWithMargins="0">
    <oddHeader>&amp;RFORM: 27(1)</oddHeader>
    <oddFooter>&amp;Le-bütçe döner sermaye personel raporu (22.7.2020 11:58:22)&amp;Re-Bütçe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70" zoomScaleNormal="70" zoomScalePageLayoutView="0" workbookViewId="0" topLeftCell="B1">
      <selection activeCell="X22" sqref="X22"/>
    </sheetView>
  </sheetViews>
  <sheetFormatPr defaultColWidth="9.140625" defaultRowHeight="15"/>
  <cols>
    <col min="1" max="1" width="0" style="111" hidden="1" customWidth="1"/>
    <col min="2" max="2" width="4.421875" style="111" customWidth="1"/>
    <col min="3" max="3" width="11.8515625" style="111" customWidth="1"/>
    <col min="4" max="4" width="13.57421875" style="111" bestFit="1" customWidth="1"/>
    <col min="5" max="12" width="14.00390625" style="111" customWidth="1"/>
    <col min="13" max="13" width="4.421875" style="111" customWidth="1"/>
    <col min="14" max="16384" width="9.140625" style="111" customWidth="1"/>
  </cols>
  <sheetData>
    <row r="1" spans="3:12" ht="12.75"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3:12" ht="12.75">
      <c r="C2" s="112"/>
      <c r="D2" s="112"/>
      <c r="E2" s="112"/>
      <c r="F2" s="112"/>
      <c r="G2" s="112"/>
      <c r="H2" s="113"/>
      <c r="I2" s="112"/>
      <c r="J2" s="112"/>
      <c r="K2" s="112"/>
      <c r="L2" s="114"/>
    </row>
    <row r="3" spans="3:13" ht="12.75">
      <c r="C3" s="294" t="s">
        <v>145</v>
      </c>
      <c r="D3" s="294"/>
      <c r="E3" s="294"/>
      <c r="F3" s="294"/>
      <c r="G3" s="294"/>
      <c r="H3" s="294"/>
      <c r="I3" s="294"/>
      <c r="J3" s="294"/>
      <c r="K3" s="294"/>
      <c r="L3" s="294"/>
      <c r="M3" s="115"/>
    </row>
    <row r="4" spans="1:12" s="115" customFormat="1" ht="18.75" customHeight="1">
      <c r="A4" s="115">
        <v>2021</v>
      </c>
      <c r="C4" s="116" t="str">
        <f>"BÜTÇE YILI : "&amp;ButceYili</f>
        <v>BÜTÇE YILI : 2021</v>
      </c>
      <c r="D4" s="117"/>
      <c r="E4" s="117"/>
      <c r="F4" s="117"/>
      <c r="G4" s="118"/>
      <c r="H4" s="117"/>
      <c r="I4" s="117"/>
      <c r="J4" s="119"/>
      <c r="K4" s="120"/>
      <c r="L4" s="120"/>
    </row>
    <row r="5" spans="1:12" s="115" customFormat="1" ht="18.75" customHeight="1">
      <c r="A5" s="115" t="s">
        <v>92</v>
      </c>
      <c r="C5" s="116" t="str">
        <f>"KURUM ADI : "&amp;KurumAdi</f>
        <v>KURUM ADI : BURSA ULUDAĞ ÜNİVERSİTESİ </v>
      </c>
      <c r="D5" s="117"/>
      <c r="E5" s="117"/>
      <c r="F5" s="117"/>
      <c r="G5" s="118"/>
      <c r="H5" s="117"/>
      <c r="I5" s="117"/>
      <c r="J5" s="119"/>
      <c r="K5" s="120"/>
      <c r="L5" s="120"/>
    </row>
    <row r="6" spans="1:12" s="115" customFormat="1" ht="18.75" customHeight="1" thickBot="1">
      <c r="A6" s="115" t="s">
        <v>99</v>
      </c>
      <c r="C6" s="116" t="str">
        <f>"DÖNER SERMAYE ADI : "&amp;DonerSermayeAdi</f>
        <v>DÖNER SERMAYE ADI : Döner Sermaye İşletme Müdürlüğü</v>
      </c>
      <c r="D6" s="117"/>
      <c r="E6" s="117"/>
      <c r="F6" s="117"/>
      <c r="G6" s="118"/>
      <c r="H6" s="117"/>
      <c r="I6" s="117"/>
      <c r="J6" s="121"/>
      <c r="K6" s="120"/>
      <c r="L6" s="120"/>
    </row>
    <row r="7" spans="3:12" ht="31.5" customHeight="1" thickTop="1">
      <c r="C7" s="295"/>
      <c r="D7" s="297"/>
      <c r="E7" s="301">
        <v>2017</v>
      </c>
      <c r="F7" s="302"/>
      <c r="G7" s="302">
        <v>2018</v>
      </c>
      <c r="H7" s="302"/>
      <c r="I7" s="303" t="s">
        <v>146</v>
      </c>
      <c r="J7" s="303"/>
      <c r="K7" s="303" t="s">
        <v>147</v>
      </c>
      <c r="L7" s="304"/>
    </row>
    <row r="8" spans="3:12" ht="31.5" customHeight="1" thickBot="1">
      <c r="C8" s="298"/>
      <c r="D8" s="300"/>
      <c r="E8" s="122" t="s">
        <v>122</v>
      </c>
      <c r="F8" s="123" t="s">
        <v>123</v>
      </c>
      <c r="G8" s="123" t="s">
        <v>122</v>
      </c>
      <c r="H8" s="123" t="s">
        <v>123</v>
      </c>
      <c r="I8" s="123" t="s">
        <v>122</v>
      </c>
      <c r="J8" s="123" t="s">
        <v>123</v>
      </c>
      <c r="K8" s="123" t="s">
        <v>122</v>
      </c>
      <c r="L8" s="124" t="s">
        <v>123</v>
      </c>
    </row>
    <row r="9" spans="3:12" ht="30" customHeight="1" thickTop="1">
      <c r="C9" s="291" t="s">
        <v>124</v>
      </c>
      <c r="D9" s="125" t="s">
        <v>148</v>
      </c>
      <c r="E9" s="146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8">
        <v>0</v>
      </c>
    </row>
    <row r="10" spans="3:12" ht="30" customHeight="1">
      <c r="C10" s="292"/>
      <c r="D10" s="149" t="s">
        <v>149</v>
      </c>
      <c r="E10" s="150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2">
        <v>0</v>
      </c>
    </row>
    <row r="11" spans="3:12" ht="30" customHeight="1">
      <c r="C11" s="292"/>
      <c r="D11" s="149" t="s">
        <v>150</v>
      </c>
      <c r="E11" s="150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2">
        <v>0</v>
      </c>
    </row>
    <row r="12" spans="3:12" ht="30" customHeight="1">
      <c r="C12" s="292"/>
      <c r="D12" s="149" t="s">
        <v>151</v>
      </c>
      <c r="E12" s="150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2">
        <v>0</v>
      </c>
    </row>
    <row r="13" spans="3:12" ht="30" customHeight="1">
      <c r="C13" s="292"/>
      <c r="D13" s="153" t="s">
        <v>152</v>
      </c>
      <c r="E13" s="150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2">
        <v>0</v>
      </c>
    </row>
    <row r="14" spans="3:12" ht="30" customHeight="1">
      <c r="C14" s="293"/>
      <c r="D14" s="154" t="s">
        <v>153</v>
      </c>
      <c r="E14" s="155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7">
        <v>0</v>
      </c>
    </row>
    <row r="15" spans="3:12" ht="30" customHeight="1">
      <c r="C15" s="305" t="s">
        <v>154</v>
      </c>
      <c r="D15" s="133" t="s">
        <v>148</v>
      </c>
      <c r="E15" s="158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60">
        <v>0</v>
      </c>
    </row>
    <row r="16" spans="3:12" ht="30" customHeight="1">
      <c r="C16" s="292"/>
      <c r="D16" s="149" t="s">
        <v>149</v>
      </c>
      <c r="E16" s="150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2">
        <v>0</v>
      </c>
    </row>
    <row r="17" spans="3:12" ht="30" customHeight="1">
      <c r="C17" s="292"/>
      <c r="D17" s="149" t="s">
        <v>150</v>
      </c>
      <c r="E17" s="150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2">
        <v>0</v>
      </c>
    </row>
    <row r="18" spans="3:12" ht="30" customHeight="1" thickBot="1">
      <c r="C18" s="306"/>
      <c r="D18" s="161" t="s">
        <v>151</v>
      </c>
      <c r="E18" s="162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4">
        <v>0</v>
      </c>
    </row>
    <row r="19" spans="3:12" s="115" customFormat="1" ht="30" customHeight="1" thickBot="1" thickTop="1">
      <c r="C19" s="307" t="s">
        <v>144</v>
      </c>
      <c r="D19" s="308"/>
      <c r="E19" s="165">
        <f aca="true" t="shared" si="0" ref="E19:J19">SUM(E9:E12)+SUM(E15:E18)</f>
        <v>0</v>
      </c>
      <c r="F19" s="166">
        <f t="shared" si="0"/>
        <v>0</v>
      </c>
      <c r="G19" s="166">
        <f t="shared" si="0"/>
        <v>0</v>
      </c>
      <c r="H19" s="166">
        <f t="shared" si="0"/>
        <v>0</v>
      </c>
      <c r="I19" s="166">
        <f t="shared" si="0"/>
        <v>0</v>
      </c>
      <c r="J19" s="166">
        <f t="shared" si="0"/>
        <v>0</v>
      </c>
      <c r="K19" s="166">
        <f>SUM(K9:K12)+SUM(K15:K18)</f>
        <v>0</v>
      </c>
      <c r="L19" s="167">
        <f>SUM(L9:L12)+SUM(L15:L18)</f>
        <v>0</v>
      </c>
    </row>
    <row r="20" ht="12.75" customHeight="1" thickTop="1"/>
    <row r="22" ht="12.75">
      <c r="E22" s="168"/>
    </row>
  </sheetData>
  <sheetProtection/>
  <mergeCells count="9">
    <mergeCell ref="C9:C14"/>
    <mergeCell ref="C15:C18"/>
    <mergeCell ref="C19:D19"/>
    <mergeCell ref="C3:L3"/>
    <mergeCell ref="C7:D8"/>
    <mergeCell ref="E7:F7"/>
    <mergeCell ref="G7:H7"/>
    <mergeCell ref="I7:J7"/>
    <mergeCell ref="K7:L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 xml:space="preserve">&amp;RFORM: 27(2)  </oddHeader>
    <oddFooter>&amp;Le-bütçe döner sermaye personel giderleri raporu (22.7.2020 12:00:37)&amp;Re-Bütçe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2">
      <selection activeCell="A20" sqref="A20"/>
    </sheetView>
  </sheetViews>
  <sheetFormatPr defaultColWidth="9.140625" defaultRowHeight="15"/>
  <cols>
    <col min="1" max="1" width="79.7109375" style="0" customWidth="1"/>
    <col min="2" max="2" width="18.28125" style="0" customWidth="1"/>
    <col min="3" max="3" width="17.00390625" style="0" customWidth="1"/>
    <col min="4" max="4" width="22.140625" style="0" customWidth="1"/>
  </cols>
  <sheetData>
    <row r="1" spans="2:5" ht="15" hidden="1">
      <c r="B1" s="169" t="s">
        <v>155</v>
      </c>
      <c r="C1" s="169" t="s">
        <v>99</v>
      </c>
      <c r="D1" s="169">
        <v>2021</v>
      </c>
      <c r="E1" s="169"/>
    </row>
    <row r="2" spans="1:4" ht="18.75">
      <c r="A2" s="309" t="s">
        <v>156</v>
      </c>
      <c r="B2" s="309"/>
      <c r="C2" s="309"/>
      <c r="D2" s="309"/>
    </row>
    <row r="4" spans="1:4" ht="15">
      <c r="A4" s="170" t="str">
        <f>"BÜTÇE YILI: "&amp;Yil</f>
        <v>BÜTÇE YILI: 2021</v>
      </c>
      <c r="C4" s="169"/>
      <c r="D4" s="169"/>
    </row>
    <row r="5" ht="15">
      <c r="A5" s="170" t="str">
        <f>"KURUM ADI:"&amp;KurumAdi</f>
        <v>KURUM ADI:BURSA ULUDAĞ ÜNİVERSİTESİ</v>
      </c>
    </row>
    <row r="6" ht="15">
      <c r="A6" s="170" t="str">
        <f>"DÖNER SERMAYE ADI: "&amp;DonerSermaye</f>
        <v>DÖNER SERMAYE ADI: Döner Sermaye İşletme Müdürlüğü</v>
      </c>
    </row>
    <row r="7" ht="15.75" thickBot="1"/>
    <row r="8" spans="1:4" ht="38.25" customHeight="1" thickBot="1" thickTop="1">
      <c r="A8" s="171" t="s">
        <v>157</v>
      </c>
      <c r="B8" s="172">
        <f>($D$1-3)</f>
        <v>2018</v>
      </c>
      <c r="C8" s="172">
        <f>($D$1-2)</f>
        <v>2019</v>
      </c>
      <c r="D8" s="173" t="str">
        <f>($D$1-1)&amp;CHAR(10)&amp;"(Haziran Sonu)"</f>
        <v>2020
(Haziran Sonu)</v>
      </c>
    </row>
    <row r="9" spans="1:4" ht="24.75" customHeight="1" thickTop="1">
      <c r="A9" s="174" t="s">
        <v>158</v>
      </c>
      <c r="B9" s="175">
        <v>0</v>
      </c>
      <c r="C9" s="176">
        <v>0</v>
      </c>
      <c r="D9" s="177">
        <v>0</v>
      </c>
    </row>
    <row r="10" spans="1:4" ht="24.75" customHeight="1" thickBot="1">
      <c r="A10" s="178" t="s">
        <v>159</v>
      </c>
      <c r="B10" s="179">
        <v>0</v>
      </c>
      <c r="C10" s="180">
        <v>0</v>
      </c>
      <c r="D10" s="181">
        <v>0</v>
      </c>
    </row>
    <row r="11" spans="1:4" ht="24.75" customHeight="1" thickBot="1">
      <c r="A11" s="182" t="s">
        <v>160</v>
      </c>
      <c r="B11" s="183">
        <f>SUM(B12:B15)</f>
        <v>0</v>
      </c>
      <c r="C11" s="183">
        <f>SUM(C12:C15)</f>
        <v>0</v>
      </c>
      <c r="D11" s="184">
        <f>SUM(D12:D15)</f>
        <v>0</v>
      </c>
    </row>
    <row r="12" spans="1:4" ht="24.75" customHeight="1">
      <c r="A12" s="185" t="s">
        <v>161</v>
      </c>
      <c r="B12" s="186">
        <v>0</v>
      </c>
      <c r="C12" s="187">
        <v>0</v>
      </c>
      <c r="D12" s="188">
        <v>0</v>
      </c>
    </row>
    <row r="13" spans="1:4" ht="24.75" customHeight="1">
      <c r="A13" s="189" t="s">
        <v>162</v>
      </c>
      <c r="B13" s="190">
        <v>0</v>
      </c>
      <c r="C13" s="191">
        <v>0</v>
      </c>
      <c r="D13" s="192">
        <v>0</v>
      </c>
    </row>
    <row r="14" spans="1:4" ht="24.75" customHeight="1">
      <c r="A14" s="189" t="s">
        <v>163</v>
      </c>
      <c r="B14" s="190">
        <v>0</v>
      </c>
      <c r="C14" s="191">
        <v>0</v>
      </c>
      <c r="D14" s="192">
        <v>0</v>
      </c>
    </row>
    <row r="15" spans="1:4" ht="24.75" customHeight="1" thickBot="1">
      <c r="A15" s="193" t="s">
        <v>164</v>
      </c>
      <c r="B15" s="194">
        <v>0</v>
      </c>
      <c r="C15" s="195">
        <v>0</v>
      </c>
      <c r="D15" s="196">
        <v>0</v>
      </c>
    </row>
    <row r="16" spans="1:4" ht="24.75" customHeight="1" thickBot="1">
      <c r="A16" s="182" t="s">
        <v>165</v>
      </c>
      <c r="B16" s="183">
        <f>SUM(B17,B18)</f>
        <v>0</v>
      </c>
      <c r="C16" s="183">
        <f>SUM(C17,C18)</f>
        <v>0</v>
      </c>
      <c r="D16" s="184">
        <f>SUM(D17,D18)</f>
        <v>0</v>
      </c>
    </row>
    <row r="17" spans="1:4" ht="24.75" customHeight="1">
      <c r="A17" s="185" t="s">
        <v>166</v>
      </c>
      <c r="B17" s="186">
        <v>0</v>
      </c>
      <c r="C17" s="187">
        <v>0</v>
      </c>
      <c r="D17" s="188">
        <v>0</v>
      </c>
    </row>
    <row r="18" spans="1:4" ht="24.75" customHeight="1" thickBot="1">
      <c r="A18" s="189" t="s">
        <v>167</v>
      </c>
      <c r="B18" s="190">
        <v>0</v>
      </c>
      <c r="C18" s="191">
        <v>0</v>
      </c>
      <c r="D18" s="192">
        <v>0</v>
      </c>
    </row>
    <row r="19" spans="1:4" ht="24.75" customHeight="1" thickBot="1">
      <c r="A19" s="182" t="s">
        <v>168</v>
      </c>
      <c r="B19" s="183">
        <f>SUM(B20,B21)</f>
        <v>0</v>
      </c>
      <c r="C19" s="183">
        <f>SUM(C20,C21)</f>
        <v>0</v>
      </c>
      <c r="D19" s="184">
        <f>SUM(D20,D21)</f>
        <v>0</v>
      </c>
    </row>
    <row r="20" spans="1:4" ht="24.75" customHeight="1">
      <c r="A20" s="197" t="s">
        <v>169</v>
      </c>
      <c r="B20" s="198">
        <v>0</v>
      </c>
      <c r="C20" s="199">
        <v>0</v>
      </c>
      <c r="D20" s="200">
        <v>0</v>
      </c>
    </row>
    <row r="21" spans="1:4" ht="24.75" customHeight="1" thickBot="1">
      <c r="A21" s="185" t="s">
        <v>170</v>
      </c>
      <c r="B21" s="186">
        <v>0</v>
      </c>
      <c r="C21" s="187">
        <v>0</v>
      </c>
      <c r="D21" s="188">
        <v>0</v>
      </c>
    </row>
    <row r="22" spans="1:4" ht="24.75" customHeight="1" thickBot="1" thickTop="1">
      <c r="A22" s="171" t="s">
        <v>90</v>
      </c>
      <c r="B22" s="201">
        <f>SUM(B9,B10,B11,B16,B19)</f>
        <v>0</v>
      </c>
      <c r="C22" s="201">
        <f>SUM(C9,C10,C11,C16,C19)</f>
        <v>0</v>
      </c>
      <c r="D22" s="202">
        <f>SUM(D9,D10,D11,D16,D19)</f>
        <v>0</v>
      </c>
    </row>
    <row r="23" spans="1:4" ht="21" customHeight="1" thickTop="1">
      <c r="A23" s="203"/>
      <c r="B23" s="204"/>
      <c r="C23" s="204"/>
      <c r="D23" s="204"/>
    </row>
  </sheetData>
  <sheetProtection/>
  <mergeCells count="1">
    <mergeCell ref="A2:D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Header>&amp;RFORM: 27(3)</oddHeader>
    <oddFooter>&amp;Re-Bütçe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2">
      <selection activeCell="C27" sqref="C27"/>
    </sheetView>
  </sheetViews>
  <sheetFormatPr defaultColWidth="9.140625" defaultRowHeight="15"/>
  <cols>
    <col min="1" max="1" width="79.7109375" style="205" customWidth="1"/>
    <col min="2" max="2" width="18.28125" style="205" customWidth="1"/>
    <col min="3" max="3" width="17.00390625" style="205" customWidth="1"/>
    <col min="4" max="4" width="17.28125" style="205" customWidth="1"/>
    <col min="5" max="5" width="16.7109375" style="205" customWidth="1"/>
    <col min="6" max="16384" width="9.140625" style="205" customWidth="1"/>
  </cols>
  <sheetData>
    <row r="1" spans="2:4" ht="11.25" hidden="1">
      <c r="B1" s="205" t="s">
        <v>155</v>
      </c>
      <c r="C1" s="205" t="s">
        <v>99</v>
      </c>
      <c r="D1" s="205">
        <v>2021</v>
      </c>
    </row>
    <row r="2" spans="1:5" ht="23.25" customHeight="1">
      <c r="A2" s="310" t="s">
        <v>171</v>
      </c>
      <c r="B2" s="310"/>
      <c r="C2" s="310"/>
      <c r="D2" s="310"/>
      <c r="E2" s="310"/>
    </row>
    <row r="4" spans="1:5" s="206" customFormat="1" ht="19.5" customHeight="1">
      <c r="A4" s="311" t="str">
        <f>"BÜTÇE YILI: "&amp;Yil</f>
        <v>BÜTÇE YILI: 2021</v>
      </c>
      <c r="B4" s="311"/>
      <c r="C4" s="311"/>
      <c r="D4" s="311"/>
      <c r="E4" s="311"/>
    </row>
    <row r="5" spans="1:5" s="206" customFormat="1" ht="19.5" customHeight="1">
      <c r="A5" s="311" t="str">
        <f>"KURUM ADI:"&amp;KurumAdi</f>
        <v>KURUM ADI:BURSA ULUDAĞ ÜNİVERSİTESİ</v>
      </c>
      <c r="B5" s="311"/>
      <c r="C5" s="311"/>
      <c r="D5" s="311"/>
      <c r="E5" s="311"/>
    </row>
    <row r="6" spans="1:5" s="206" customFormat="1" ht="19.5" customHeight="1">
      <c r="A6" s="311" t="str">
        <f>"DÖNER SERMAYE ADI: "&amp;DonerSermaye</f>
        <v>DÖNER SERMAYE ADI: Döner Sermaye İşletme Müdürlüğü</v>
      </c>
      <c r="B6" s="311"/>
      <c r="C6" s="311"/>
      <c r="D6" s="311"/>
      <c r="E6" s="311"/>
    </row>
    <row r="7" ht="12" thickBot="1"/>
    <row r="8" spans="1:5" ht="38.25" customHeight="1" thickBot="1" thickTop="1">
      <c r="A8" s="207" t="s">
        <v>172</v>
      </c>
      <c r="B8" s="208">
        <f>($D$1-3)</f>
        <v>2018</v>
      </c>
      <c r="C8" s="208">
        <f>($D$1-2)</f>
        <v>2019</v>
      </c>
      <c r="D8" s="208" t="str">
        <f>($D$1-1)&amp;CHAR(10)&amp;"(Haziran Sonu)"</f>
        <v>2020
(Haziran Sonu)</v>
      </c>
      <c r="E8" s="209" t="str">
        <f>($D$1)&amp;CHAR(10)&amp;"(Tahmin)"</f>
        <v>2021
(Tahmin)</v>
      </c>
    </row>
    <row r="9" spans="1:5" ht="24.75" customHeight="1" thickBot="1" thickTop="1">
      <c r="A9" s="210" t="s">
        <v>173</v>
      </c>
      <c r="B9" s="211">
        <f>SUM(B10:B12)</f>
        <v>0</v>
      </c>
      <c r="C9" s="211">
        <f>SUM(C10:C12)</f>
        <v>0</v>
      </c>
      <c r="D9" s="211">
        <f>SUM(D10:D12)</f>
        <v>0</v>
      </c>
      <c r="E9" s="212">
        <f>SUM(E10:E12)</f>
        <v>0</v>
      </c>
    </row>
    <row r="10" spans="1:5" ht="24.75" customHeight="1">
      <c r="A10" s="213" t="s">
        <v>174</v>
      </c>
      <c r="B10" s="214">
        <v>0</v>
      </c>
      <c r="C10" s="215">
        <v>0</v>
      </c>
      <c r="D10" s="215">
        <v>0</v>
      </c>
      <c r="E10" s="216">
        <v>0</v>
      </c>
    </row>
    <row r="11" spans="1:5" ht="24.75" customHeight="1">
      <c r="A11" s="217" t="s">
        <v>175</v>
      </c>
      <c r="B11" s="218">
        <v>0</v>
      </c>
      <c r="C11" s="219">
        <v>0</v>
      </c>
      <c r="D11" s="219">
        <v>0</v>
      </c>
      <c r="E11" s="220">
        <v>0</v>
      </c>
    </row>
    <row r="12" spans="1:5" ht="24.75" customHeight="1" thickBot="1">
      <c r="A12" s="221" t="s">
        <v>176</v>
      </c>
      <c r="B12" s="222">
        <v>0</v>
      </c>
      <c r="C12" s="223">
        <v>0</v>
      </c>
      <c r="D12" s="223">
        <v>0</v>
      </c>
      <c r="E12" s="224">
        <v>0</v>
      </c>
    </row>
    <row r="13" spans="1:5" ht="24.75" customHeight="1" thickBot="1">
      <c r="A13" s="225" t="s">
        <v>177</v>
      </c>
      <c r="B13" s="226">
        <f>SUM(B14:B16)</f>
        <v>0</v>
      </c>
      <c r="C13" s="226">
        <f>SUM(C14:C16)</f>
        <v>0</v>
      </c>
      <c r="D13" s="226">
        <f>SUM(D14:D16)</f>
        <v>0</v>
      </c>
      <c r="E13" s="227">
        <f>SUM(E14:E16)</f>
        <v>0</v>
      </c>
    </row>
    <row r="14" spans="1:5" ht="24.75" customHeight="1">
      <c r="A14" s="213" t="s">
        <v>174</v>
      </c>
      <c r="B14" s="214">
        <v>0</v>
      </c>
      <c r="C14" s="215">
        <v>0</v>
      </c>
      <c r="D14" s="215">
        <v>0</v>
      </c>
      <c r="E14" s="216">
        <v>0</v>
      </c>
    </row>
    <row r="15" spans="1:5" ht="24.75" customHeight="1">
      <c r="A15" s="217" t="s">
        <v>175</v>
      </c>
      <c r="B15" s="218">
        <v>0</v>
      </c>
      <c r="C15" s="219">
        <v>0</v>
      </c>
      <c r="D15" s="219">
        <v>0</v>
      </c>
      <c r="E15" s="220">
        <v>0</v>
      </c>
    </row>
    <row r="16" spans="1:5" ht="24.75" customHeight="1" thickBot="1">
      <c r="A16" s="221" t="s">
        <v>176</v>
      </c>
      <c r="B16" s="228">
        <v>0</v>
      </c>
      <c r="C16" s="229">
        <v>0</v>
      </c>
      <c r="D16" s="229">
        <v>0</v>
      </c>
      <c r="E16" s="230">
        <v>0</v>
      </c>
    </row>
    <row r="17" spans="1:5" ht="24.75" customHeight="1" thickBot="1">
      <c r="A17" s="225" t="s">
        <v>178</v>
      </c>
      <c r="B17" s="231">
        <f>SUM(B18:B20)</f>
        <v>0</v>
      </c>
      <c r="C17" s="231">
        <f>SUM(C18:C20)</f>
        <v>0</v>
      </c>
      <c r="D17" s="231">
        <f>SUM(D18:D20)</f>
        <v>0</v>
      </c>
      <c r="E17" s="232">
        <f>SUM(E18:E20)</f>
        <v>0</v>
      </c>
    </row>
    <row r="18" spans="1:5" ht="24.75" customHeight="1">
      <c r="A18" s="213" t="s">
        <v>174</v>
      </c>
      <c r="B18" s="214">
        <v>0</v>
      </c>
      <c r="C18" s="215">
        <v>0</v>
      </c>
      <c r="D18" s="215">
        <v>0</v>
      </c>
      <c r="E18" s="216">
        <v>0</v>
      </c>
    </row>
    <row r="19" spans="1:5" ht="24.75" customHeight="1">
      <c r="A19" s="217" t="s">
        <v>175</v>
      </c>
      <c r="B19" s="218">
        <v>0</v>
      </c>
      <c r="C19" s="219">
        <v>0</v>
      </c>
      <c r="D19" s="219">
        <v>0</v>
      </c>
      <c r="E19" s="220">
        <v>0</v>
      </c>
    </row>
    <row r="20" spans="1:5" ht="24.75" customHeight="1" thickBot="1">
      <c r="A20" s="217" t="s">
        <v>176</v>
      </c>
      <c r="B20" s="218">
        <v>0</v>
      </c>
      <c r="C20" s="219">
        <v>0</v>
      </c>
      <c r="D20" s="219">
        <v>0</v>
      </c>
      <c r="E20" s="220">
        <v>0</v>
      </c>
    </row>
    <row r="21" spans="1:5" ht="24.75" customHeight="1" thickBot="1" thickTop="1">
      <c r="A21" s="233" t="s">
        <v>90</v>
      </c>
      <c r="B21" s="234">
        <f>SUM(B9,B13,B17)</f>
        <v>0</v>
      </c>
      <c r="C21" s="234">
        <f>SUM(C9,C13,C17)</f>
        <v>0</v>
      </c>
      <c r="D21" s="234">
        <f>SUM(D9,D13,D17)</f>
        <v>0</v>
      </c>
      <c r="E21" s="235">
        <f>SUM(E9,E13,E17)</f>
        <v>0</v>
      </c>
    </row>
    <row r="22" spans="1:5" ht="21" customHeight="1" thickTop="1">
      <c r="A22" s="236"/>
      <c r="B22" s="237"/>
      <c r="C22" s="237"/>
      <c r="D22" s="237"/>
      <c r="E22" s="237"/>
    </row>
  </sheetData>
  <sheetProtection/>
  <mergeCells count="4">
    <mergeCell ref="A2:E2"/>
    <mergeCell ref="A4:E4"/>
    <mergeCell ref="A5:E5"/>
    <mergeCell ref="A6:E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Header>&amp;RFORM: 27(4)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2020-07-22T14:23:54Z</dcterms:modified>
  <cp:category/>
  <cp:version/>
  <cp:contentType/>
  <cp:contentStatus/>
</cp:coreProperties>
</file>